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งบประมาณประจำปี\2570\1_แนวทางจัดทำคำขอ\แบบฟอร์ม\"/>
    </mc:Choice>
  </mc:AlternateContent>
  <xr:revisionPtr revIDLastSave="0" documentId="13_ncr:1_{2EF66D8A-3F94-479E-9186-4B66AC972A7B}" xr6:coauthVersionLast="47" xr6:coauthVersionMax="47" xr10:uidLastSave="{00000000-0000-0000-0000-000000000000}"/>
  <bookViews>
    <workbookView xWindow="-120" yWindow="-120" windowWidth="29040" windowHeight="15720" activeTab="3" xr2:uid="{FCA69E41-C119-48F2-A827-60FFF2456F40}"/>
  </bookViews>
  <sheets>
    <sheet name="2.ค่าจ้างประจำ " sheetId="5" r:id="rId1"/>
    <sheet name="1.1เงินเดือน เลื่อนในงบกลาง" sheetId="2" r:id="rId2"/>
    <sheet name="4.1ค่าตอบแทนพนักงานราชการ" sheetId="7" r:id="rId3"/>
    <sheet name="ส่งนโยบาย+เทคโน" sheetId="1" r:id="rId4"/>
  </sheets>
  <definedNames>
    <definedName name="_xlnm.Print_Area" localSheetId="1">'1.1เงินเดือน เลื่อนในงบกลาง'!$A$1:$P$40</definedName>
    <definedName name="_xlnm.Print_Area" localSheetId="0">'2.ค่าจ้างประจำ '!$A$1:$P$25</definedName>
    <definedName name="_xlnm.Print_Area" localSheetId="2">'4.1ค่าตอบแทนพนักงานราชการ'!$A$1:$S$31</definedName>
    <definedName name="_xlnm.Print_Titles" localSheetId="1">'1.1เงินเดือน เลื่อนในงบกลาง'!$8:$11</definedName>
    <definedName name="_xlnm.Print_Titles" localSheetId="3">'ส่งนโยบาย+เทคโน'!$2:$3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5" l="1"/>
  <c r="J5" i="2"/>
  <c r="F35" i="2" l="1"/>
  <c r="F13" i="2"/>
  <c r="E14" i="2"/>
  <c r="E18" i="2" s="1"/>
  <c r="E21" i="2" s="1"/>
  <c r="F14" i="2"/>
  <c r="E22" i="2"/>
  <c r="F22" i="2"/>
  <c r="F28" i="2"/>
  <c r="E28" i="2"/>
  <c r="H23" i="2"/>
  <c r="H22" i="2" s="1"/>
  <c r="M22" i="7"/>
  <c r="M21" i="7" s="1"/>
  <c r="L22" i="7"/>
  <c r="L21" i="7" s="1"/>
  <c r="K22" i="7"/>
  <c r="K21" i="7" s="1"/>
  <c r="J22" i="7"/>
  <c r="J21" i="7" s="1"/>
  <c r="I22" i="7"/>
  <c r="I21" i="7" s="1"/>
  <c r="H22" i="7"/>
  <c r="H21" i="7" s="1"/>
  <c r="G21" i="7"/>
  <c r="F21" i="7"/>
  <c r="M19" i="7"/>
  <c r="K19" i="7"/>
  <c r="I19" i="7"/>
  <c r="G19" i="7"/>
  <c r="G13" i="7"/>
  <c r="G18" i="7" s="1"/>
  <c r="F13" i="7"/>
  <c r="F18" i="7" s="1"/>
  <c r="O6" i="7"/>
  <c r="R6" i="7" s="1"/>
  <c r="I6" i="7"/>
  <c r="O5" i="7"/>
  <c r="R5" i="7" s="1"/>
  <c r="I5" i="7"/>
  <c r="L10" i="5"/>
  <c r="K10" i="5"/>
  <c r="J10" i="5"/>
  <c r="I10" i="5"/>
  <c r="H10" i="5"/>
  <c r="G10" i="5"/>
  <c r="F10" i="5"/>
  <c r="F15" i="5" s="1"/>
  <c r="F16" i="5" s="1"/>
  <c r="F17" i="5" s="1"/>
  <c r="F18" i="5" s="1"/>
  <c r="F19" i="5" s="1"/>
  <c r="F20" i="5" s="1"/>
  <c r="F22" i="5" s="1"/>
  <c r="H9" i="5" s="1"/>
  <c r="E10" i="5"/>
  <c r="E15" i="5" s="1"/>
  <c r="E18" i="5" s="1"/>
  <c r="E20" i="5" s="1"/>
  <c r="E22" i="5" s="1"/>
  <c r="G9" i="5" s="1"/>
  <c r="L4" i="5"/>
  <c r="O4" i="5" s="1"/>
  <c r="I4" i="5"/>
  <c r="L3" i="5"/>
  <c r="O3" i="5" s="1"/>
  <c r="K29" i="2"/>
  <c r="I29" i="2"/>
  <c r="J29" i="2" s="1"/>
  <c r="J28" i="2" s="1"/>
  <c r="G29" i="2"/>
  <c r="G28" i="2" s="1"/>
  <c r="L23" i="2"/>
  <c r="L22" i="2" s="1"/>
  <c r="K23" i="2"/>
  <c r="K22" i="2" s="1"/>
  <c r="J23" i="2"/>
  <c r="J22" i="2" s="1"/>
  <c r="I23" i="2"/>
  <c r="I22" i="2" s="1"/>
  <c r="G23" i="2"/>
  <c r="G22" i="2" s="1"/>
  <c r="L14" i="2"/>
  <c r="K14" i="2"/>
  <c r="J14" i="2"/>
  <c r="I14" i="2"/>
  <c r="H14" i="2"/>
  <c r="G14" i="2"/>
  <c r="L7" i="2"/>
  <c r="O7" i="2" s="1"/>
  <c r="J7" i="2"/>
  <c r="J6" i="2"/>
  <c r="L5" i="2"/>
  <c r="O5" i="2" s="1"/>
  <c r="F25" i="7" l="1"/>
  <c r="F28" i="7" s="1"/>
  <c r="H13" i="7" s="1"/>
  <c r="H18" i="7" s="1"/>
  <c r="H25" i="7" s="1"/>
  <c r="H28" i="7" s="1"/>
  <c r="J13" i="7" s="1"/>
  <c r="J18" i="7" s="1"/>
  <c r="J25" i="7" s="1"/>
  <c r="J28" i="7" s="1"/>
  <c r="L13" i="7" s="1"/>
  <c r="L18" i="7" s="1"/>
  <c r="L25" i="7" s="1"/>
  <c r="L28" i="7" s="1"/>
  <c r="G25" i="7"/>
  <c r="G28" i="7" s="1"/>
  <c r="I13" i="7" s="1"/>
  <c r="I18" i="7" s="1"/>
  <c r="I25" i="7" s="1"/>
  <c r="I28" i="7" s="1"/>
  <c r="K13" i="7" s="1"/>
  <c r="K18" i="7" s="1"/>
  <c r="K25" i="7" s="1"/>
  <c r="K28" i="7" s="1"/>
  <c r="M13" i="7" s="1"/>
  <c r="M18" i="7" s="1"/>
  <c r="M25" i="7" s="1"/>
  <c r="M28" i="7" s="1"/>
  <c r="G15" i="5"/>
  <c r="G18" i="5" s="1"/>
  <c r="G20" i="5" s="1"/>
  <c r="G22" i="5" s="1"/>
  <c r="I9" i="5" s="1"/>
  <c r="I15" i="5" s="1"/>
  <c r="I18" i="5" s="1"/>
  <c r="I20" i="5" s="1"/>
  <c r="I22" i="5" s="1"/>
  <c r="K9" i="5" s="1"/>
  <c r="K15" i="5" s="1"/>
  <c r="K18" i="5" s="1"/>
  <c r="K20" i="5" s="1"/>
  <c r="K22" i="5" s="1"/>
  <c r="H15" i="5"/>
  <c r="H16" i="5" s="1"/>
  <c r="H17" i="5" s="1"/>
  <c r="H18" i="5" s="1"/>
  <c r="H19" i="5" s="1"/>
  <c r="H20" i="5" s="1"/>
  <c r="H22" i="5" s="1"/>
  <c r="J9" i="5" s="1"/>
  <c r="J15" i="5" s="1"/>
  <c r="J16" i="5" s="1"/>
  <c r="J17" i="5" s="1"/>
  <c r="J18" i="5" s="1"/>
  <c r="J19" i="5" s="1"/>
  <c r="J20" i="5" s="1"/>
  <c r="J22" i="5" s="1"/>
  <c r="L9" i="5" s="1"/>
  <c r="L15" i="5" s="1"/>
  <c r="L16" i="5" s="1"/>
  <c r="L17" i="5" s="1"/>
  <c r="L18" i="5" s="1"/>
  <c r="L19" i="5" s="1"/>
  <c r="L20" i="5" s="1"/>
  <c r="L22" i="5" s="1"/>
  <c r="F18" i="2"/>
  <c r="F19" i="2" s="1"/>
  <c r="F20" i="2" s="1"/>
  <c r="F21" i="2" s="1"/>
  <c r="F27" i="2" s="1"/>
  <c r="F33" i="2" s="1"/>
  <c r="F36" i="2" s="1"/>
  <c r="F38" i="2" s="1"/>
  <c r="E27" i="2"/>
  <c r="E33" i="2" s="1"/>
  <c r="E36" i="2" s="1"/>
  <c r="E38" i="2" s="1"/>
  <c r="G13" i="2" s="1"/>
  <c r="G18" i="2" s="1"/>
  <c r="E19" i="2"/>
  <c r="E20" i="2" s="1"/>
  <c r="I28" i="2"/>
  <c r="K28" i="2"/>
  <c r="L29" i="2"/>
  <c r="L28" i="2" s="1"/>
  <c r="H29" i="2"/>
  <c r="H28" i="2" s="1"/>
  <c r="H13" i="2" l="1"/>
  <c r="H18" i="2" s="1"/>
  <c r="H19" i="2" s="1"/>
  <c r="H20" i="2" s="1"/>
  <c r="H21" i="2" s="1"/>
  <c r="H27" i="2" s="1"/>
  <c r="H33" i="2" s="1"/>
  <c r="H36" i="2" s="1"/>
  <c r="H38" i="2" s="1"/>
  <c r="J13" i="2" s="1"/>
  <c r="J18" i="2" s="1"/>
  <c r="J19" i="2" s="1"/>
  <c r="J20" i="2" s="1"/>
  <c r="J21" i="2" s="1"/>
  <c r="J27" i="2" s="1"/>
  <c r="J33" i="2" s="1"/>
  <c r="J36" i="2" s="1"/>
  <c r="J38" i="2" s="1"/>
  <c r="L13" i="2" s="1"/>
  <c r="L18" i="2" s="1"/>
  <c r="L19" i="2" s="1"/>
  <c r="L20" i="2" s="1"/>
  <c r="L21" i="2" s="1"/>
  <c r="L27" i="2" s="1"/>
  <c r="L33" i="2" s="1"/>
  <c r="L36" i="2" s="1"/>
  <c r="L38" i="2" s="1"/>
  <c r="G19" i="2"/>
  <c r="G20" i="2" s="1"/>
  <c r="G21" i="2"/>
  <c r="G27" i="2" s="1"/>
  <c r="G33" i="2" s="1"/>
  <c r="G36" i="2" s="1"/>
  <c r="G38" i="2" s="1"/>
  <c r="I13" i="2" s="1"/>
  <c r="I18" i="2" s="1"/>
  <c r="I21" i="2" l="1"/>
  <c r="I27" i="2" s="1"/>
  <c r="I33" i="2" s="1"/>
  <c r="I36" i="2" s="1"/>
  <c r="I38" i="2" s="1"/>
  <c r="K13" i="2" s="1"/>
  <c r="K18" i="2" s="1"/>
  <c r="I19" i="2"/>
  <c r="I20" i="2" s="1"/>
  <c r="K21" i="2" l="1"/>
  <c r="K27" i="2" s="1"/>
  <c r="K33" i="2" s="1"/>
  <c r="K36" i="2" s="1"/>
  <c r="K38" i="2" s="1"/>
  <c r="K19" i="2"/>
  <c r="K2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E32" authorId="0" shapeId="0" xr:uid="{4125FB61-166B-403E-BBA1-C232FF4FC7FB}">
      <text>
        <r>
          <rPr>
            <sz val="9"/>
            <color indexed="81"/>
            <rFont val="Tahoma"/>
            <family val="2"/>
          </rPr>
          <t>ตัวอย่าง หน่วยงาน ก มีอัตรากำลัง ขรก. เกิน 1,000 อัตรา และมีอัตราว่าง = 53 อัตรา 
            (เข้าหลักเกณฑ์ ตั้งงบประมาณได้ไม่เกินร้อยละ 10 ของอัตรว่าง)
วิธีคิด  (1) อัตราที่สามารถตั้งได้ =  5 อัตรา (ร้อยละ 10 ของ อัตราว่าง 53 อัตรา = 5.3)
         (2) เสนอตั้ง  =  อัตรา X เงินเดือนแรกบรรจุ x 4 เดือน 
                          = 5 อัตรา X 15,000 บาท X 4 เดือน
                          = 300,000 บาท</t>
        </r>
      </text>
    </comment>
  </commentList>
</comments>
</file>

<file path=xl/sharedStrings.xml><?xml version="1.0" encoding="utf-8"?>
<sst xmlns="http://schemas.openxmlformats.org/spreadsheetml/2006/main" count="390" uniqueCount="262">
  <si>
    <t>ข้อมูล/เอกสารประกอบการของบประมาณแผนงานบุคลากรภาครัฐ ที่หน่วยงานต้องจัดส่งพร้อมคำขอ และ file ข้อมูลที่หน่วยงานต้องแนบในระบบแผนงานบุคลากรภาครัฐ</t>
  </si>
  <si>
    <t>ประเภทข้อมูล</t>
  </si>
  <si>
    <t>รายละเอียดข้อมูล</t>
  </si>
  <si>
    <t>MTEF</t>
  </si>
  <si>
    <t>ปริมาณ/เงิน</t>
  </si>
  <si>
    <t>ชื่อเอกสารประกอบ</t>
  </si>
  <si>
    <t>รายละเอียดในเอกสาร</t>
  </si>
  <si>
    <t>ข้อมูลประกอบ การคำนวณ เงินเดือน
กรณีเงินเลื่อนขั้นอยู่ในงบกลาง (เลื่อนเงินเดือนปีละ 2 ครั้ง)
(ส่วนราชการทั่วไป)</t>
  </si>
  <si>
    <t>จำนวนเงิน (บาท)</t>
  </si>
  <si>
    <t>รายงานที่แสดงรายละเอียด ตำแหน่งของข้าราชการ เลขที่หนังสือที่โอน ผลผลิต และวงเงินโอนจัดสรร</t>
  </si>
  <si>
    <t>อัตรา/
จำนวนเงิน (บาท)</t>
  </si>
  <si>
    <t>อัตราเกษียณ ตำแหน่งประเภทอำนวยการและบริหาร</t>
  </si>
  <si>
    <t>อัตราเกษียณ ตำแหน่งประเภทวิชาการ</t>
  </si>
  <si>
    <t>อัตราเกษียณ ตำแหน่งประเภททั่วไป</t>
  </si>
  <si>
    <t>อัตราใหม่กลางปี</t>
  </si>
  <si>
    <t>อัตราว่างมีเงินพร้อมบรรจุ</t>
  </si>
  <si>
    <t>อัตราว่างมีเงินที่มีประกาศสรรหาแล้ว (ตั้ง 6 เดือน)</t>
  </si>
  <si>
    <t>อัตราทดแทนเกษียณ ตำแหน่งประเภทบริหารและอำนวยการ</t>
  </si>
  <si>
    <t>อัตราทดแทนเกษียณ ตำแหน่งประเภทวิชาการและทั่วไป</t>
  </si>
  <si>
    <t>อัตราเกษียณที่ อ.ก.พ. กระทรวงจัดสรรคืน</t>
  </si>
  <si>
    <t>อัตราว่างมีเงิน (ตั้ง 4 เดือน/2 เดือน)</t>
  </si>
  <si>
    <t xml:space="preserve">อัตราว่างมีเงิน </t>
  </si>
  <si>
    <t xml:space="preserve">อัตราตั้งใหม่ </t>
  </si>
  <si>
    <t>เงินเดือนอัตราตั้งใหม่ (4 เดือน)</t>
  </si>
  <si>
    <t>ประมาณการค่าใช้จ่ายเงินเดือนอัตราตั้งใหม่</t>
  </si>
  <si>
    <t>ประมาณการค่าใช้จ่ายเงินเดือนอัตราตั้งใหม่ตามเกณฑ์  โดยแสดงเลขที่ตำแหน่ง ตำแหน่ง และอัตราเงินเดือนแรกบรรจุ 
ตั้งงบประมาณ 4 เดือน</t>
  </si>
  <si>
    <t>ข้อมูลประกอบ การคำนวณ ค่าจ้างประจำ</t>
  </si>
  <si>
    <t>รายงานที่แสดงรายละเอียด ตำแหน่งของลูกจ้างประจำ
เลขที่หนังสือที่โอน ผลผลิต และวงเงินโอนจัดสรร</t>
  </si>
  <si>
    <t>อัตราเกษียณ กลุ่มงานบริการ</t>
  </si>
  <si>
    <t>อัตราเกษียณ กลุ่มงานสนับสนุน</t>
  </si>
  <si>
    <t>อัตราเกษียณ กลุ่มงานช่าง</t>
  </si>
  <si>
    <t>อัตราเกษียณ กลุ่มงานเทคนิคพิเศษ</t>
  </si>
  <si>
    <t>ข้อมูลประกอบ การคำนวณ พนักงานราชการ</t>
  </si>
  <si>
    <t>อัตรา/จำนวนเงิน (บาท)</t>
  </si>
  <si>
    <t>อัตราหมุนเวียน (ตั้ง 6 เดือน)</t>
  </si>
  <si>
    <t>ประมาณการค่าใช้จ่ายเงินเดือนของพนักงานราชการอัตราตั้งใหม่</t>
  </si>
  <si>
    <t>ข้อมูลประกอบ การคำนวณ กรอบพนักงานราชการ</t>
  </si>
  <si>
    <t xml:space="preserve">กรอบอัตรากำลัง พรก. รอบที่ 4 /ปรับปรุง </t>
  </si>
  <si>
    <t>อัตรา</t>
  </si>
  <si>
    <t>พนักงานราชการ จำแนกตามประเภทกลุ่มงาน และประเภทตำแหน่ง เช่น พนักงานราชการ
กลุ่มที่ 1 (ประเภทบริการ เทคนิค บริหารทั่วไป วิชาชีพเฉพาะ เชี่ยวชาญเฉพาะ และเชี่ยวชาญพิเศษ) พนักงานราชการ กลุ่มที่ 2 (เปลี่ยนสภาพมาจากลูกจ้างชั่วคราว ตาม มติ ครม. 5 ตค. 47)</t>
  </si>
  <si>
    <t xml:space="preserve">ลูกจ้างประจำที่เป็นฐานกรอบ พรก. </t>
  </si>
  <si>
    <t>อัตราลูกจ้างประจำที่ เกษียณ/ตาย/ลาออก ปี 2561</t>
  </si>
  <si>
    <t>อัตราลูกจ้างประจำที่ เกษียณ/ตาย/ลาออก ปี 2562</t>
  </si>
  <si>
    <t>อัตรา พรก. ทดแทนลูกจ้างประจำที่เกษียณ/ตาย/ลาออก ปี 2561</t>
  </si>
  <si>
    <t>อัตรา พรก. ทดแทนลูกจ้างประจำที่เกษียณ/ตาย/ลาออก ปี 2562</t>
  </si>
  <si>
    <t>เงินเพิ่มอื่นที่จ่ายควบกับเงินเดือน</t>
  </si>
  <si>
    <t>เงินประจำตำแหน่ง</t>
  </si>
  <si>
    <t xml:space="preserve">ข้อมูลเงินเพิ่มอื่นที่จ่ายควบกับเงินเดือน </t>
  </si>
  <si>
    <t>รายละเอียดของเงินเพิ่มอื่นที่จ่ายควบกับเงินเดือน โดยระบุ จำนวนอัตรา และงบประมาณ</t>
  </si>
  <si>
    <t>เงินประจำตำแหน่ง _x1</t>
  </si>
  <si>
    <t>เงินประจำตำแหน่ง _x2</t>
  </si>
  <si>
    <t>เงินประจำตำแหน่ง _อื่นๆ</t>
  </si>
  <si>
    <t>ค่าตอบแทนรายเดือน</t>
  </si>
  <si>
    <t>ค่าตอบแทนรายเดือน _x1</t>
  </si>
  <si>
    <t>ค่าตอบแทนรายเดือน _x2</t>
  </si>
  <si>
    <t>ค่าตอบแทนรายเดือน _อื่นๆ</t>
  </si>
  <si>
    <t>เงินเพิ่มการครองชีพชั่วคราว</t>
  </si>
  <si>
    <t>เงินการครองชีพชั่วคราวของข้าราชการ</t>
  </si>
  <si>
    <t>เงินการครองชีพชั่วคราวของลูกจ้างประจำ</t>
  </si>
  <si>
    <t>เงินการครองชีพชั่วคราวของพนักงานราชการ</t>
  </si>
  <si>
    <t>เงินเพิ่ม</t>
  </si>
  <si>
    <t>เงินเพิ่ม _x1</t>
  </si>
  <si>
    <t>เงินเพิ่ม _x2</t>
  </si>
  <si>
    <t>เงินเพิ่ม _อื่นๆ</t>
  </si>
  <si>
    <t>ค่าใช้จ่ายตามสิทธ์ + ตามกฎหมาย</t>
  </si>
  <si>
    <t>ค่าตอบแทน</t>
  </si>
  <si>
    <t xml:space="preserve">ข้อมูลค่าใช้จ่ายตามสิทธิ์และตามกฎหมาย ของแผนงานบุคลากรภาครัฐ </t>
  </si>
  <si>
    <t>รายละเอียดของรายการค่าใช้จ่ายตามสิทธิ์และตามกฎหมาย 
ของแผนงานบุคลากรภาครัฐ 
โดยระบุจำนวนอัตรา  และงบประมาณ</t>
  </si>
  <si>
    <t>ค่าตอบแทน_x1</t>
  </si>
  <si>
    <t>ค่าตอบแทน _x2</t>
  </si>
  <si>
    <t>ค่าตอบแทน _อื่นๆ</t>
  </si>
  <si>
    <t>ค่าใช้สอย</t>
  </si>
  <si>
    <t>ค่าใช้สอย_x1</t>
  </si>
  <si>
    <t>ค่าใช้สอย _x2</t>
  </si>
  <si>
    <t>ค่าใช้สอย_อื่นๆ</t>
  </si>
  <si>
    <t>หมายเหตุ : การกำหนดทะเบียบรายการ /ชื่อรายการ ต้องตรงกับชื่อที่กำหนดไว้ระเบียบและข้อกำหนดตามกฎหมายที่เกี่ยวข้อง</t>
  </si>
  <si>
    <t>(กรณีเงินเลื่อนขั้นอยู่ในงบกลาง และมีการเลื่อนเงินเดือนปีละ 2 ครั้ง)</t>
  </si>
  <si>
    <t>ลบ.</t>
  </si>
  <si>
    <t>คิดเป็นร้อยละ</t>
  </si>
  <si>
    <t>คงเหลือ</t>
  </si>
  <si>
    <t>(2) ใช้เงินเลื่อนขั้น (งบกลาง)</t>
  </si>
  <si>
    <t>หน่วย : ล้านบาท (ทศนิยม 4 ตำแหน่ง)</t>
  </si>
  <si>
    <t>รายการ</t>
  </si>
  <si>
    <t>คำชี้แจง</t>
  </si>
  <si>
    <t>คำขอ</t>
  </si>
  <si>
    <t>งบประมาณ</t>
  </si>
  <si>
    <t>(2.1) อัตราเกษียณ ตำแหน่งประเภทบริหารและอำนวยการ</t>
  </si>
  <si>
    <t>(2.2) อัตราเษียณ ตำแหน่งประเภทวิชาการ</t>
  </si>
  <si>
    <t>(2.3) อัตราเกษียณ ตำแหน่งประเภททั่วไป</t>
  </si>
  <si>
    <r>
      <t>(4) ฐานเงินเดือน</t>
    </r>
    <r>
      <rPr>
        <u/>
        <sz val="16"/>
        <color theme="1"/>
        <rFont val="TH SarabunPSK"/>
        <family val="2"/>
      </rPr>
      <t xml:space="preserve"> </t>
    </r>
    <r>
      <rPr>
        <b/>
        <u/>
        <sz val="16"/>
        <color theme="1"/>
        <rFont val="TH SarabunPSK"/>
        <family val="2"/>
      </rPr>
      <t xml:space="preserve">6 เดือนแรก </t>
    </r>
    <r>
      <rPr>
        <sz val="16"/>
        <color theme="1"/>
        <rFont val="TH SarabunPSK"/>
        <family val="2"/>
      </rPr>
      <t>= (3) x 6 เดือน</t>
    </r>
  </si>
  <si>
    <r>
      <t>(5) ฐานเงินเดือน</t>
    </r>
    <r>
      <rPr>
        <b/>
        <u/>
        <sz val="16"/>
        <color theme="1"/>
        <rFont val="TH SarabunPSK"/>
        <family val="2"/>
      </rPr>
      <t xml:space="preserve"> 6 เดือนหลัง</t>
    </r>
    <r>
      <rPr>
        <sz val="16"/>
        <color theme="1"/>
        <rFont val="TH SarabunPSK"/>
        <family val="2"/>
      </rPr>
      <t xml:space="preserve"> = (4) + เงินเลื่อนขั้น 3%</t>
    </r>
  </si>
  <si>
    <r>
      <t xml:space="preserve">(7) </t>
    </r>
    <r>
      <rPr>
        <b/>
        <sz val="16"/>
        <color theme="1"/>
        <rFont val="TH SarabunPSK"/>
        <family val="2"/>
      </rPr>
      <t>การปรับเงินเดือนให้เต็มปี (ตั้ง 12 เดือน) = (7.1)+(7.2)+(7.3)</t>
    </r>
    <r>
      <rPr>
        <sz val="16"/>
        <color theme="1"/>
        <rFont val="TH SarabunPSK"/>
        <family val="2"/>
      </rPr>
      <t xml:space="preserve">
</t>
    </r>
  </si>
  <si>
    <t xml:space="preserve">(7.2) อัตราใหม่กลางปี </t>
  </si>
  <si>
    <t>(7.3) อัตราว่างมีเงินพร้อมบรรจุ</t>
  </si>
  <si>
    <r>
      <t xml:space="preserve">(8) </t>
    </r>
    <r>
      <rPr>
        <sz val="16"/>
        <color theme="1"/>
        <rFont val="TH SarabunPSK"/>
        <family val="2"/>
      </rPr>
      <t>อัตราว่างมีเงินที่มีประกาศสรรหาแล้ว (ตั้ง 6 เดือน)</t>
    </r>
  </si>
  <si>
    <r>
      <t>การตั้งทดแทนอัตราเกษียณ มีเงื่อนไข ดังนี้
(1)  ตำแหน่งประเภทบริหารและอำนวยการ จัดสรรคืนทั้งหมด โดยตั้งงบประมาณไม่เกินอัตราเงินเดือนแรกบรรจุ จำนวน  4 เดือน
(2)  ตำแหน่งประเภทวิชาการและทั่วไป  
  (2.1)</t>
    </r>
    <r>
      <rPr>
        <u/>
        <sz val="16"/>
        <color theme="1"/>
        <rFont val="TH SarabunPSK"/>
        <family val="2"/>
      </rPr>
      <t xml:space="preserve"> ส่วนราชการฯ ที่มีอัตราข้าราชการไม่เกิน 1,000 อัตรา </t>
    </r>
    <r>
      <rPr>
        <sz val="16"/>
        <color theme="1"/>
        <rFont val="TH SarabunPSK"/>
        <family val="2"/>
      </rPr>
      <t xml:space="preserve">จัดสรรคืนทั้งหมด โดยตั้งงบประมาณไม่เกินอัตราเงินเดือนแรกบรรจุ จำนวน  4 เดือน
  (2.2) </t>
    </r>
    <r>
      <rPr>
        <u/>
        <sz val="16"/>
        <color theme="1"/>
        <rFont val="TH SarabunPSK"/>
        <family val="2"/>
      </rPr>
      <t xml:space="preserve">ส่วนราชการฯ ที่มีอัตราข้าราชการเกินกว่า 1,000 อัตรา </t>
    </r>
    <r>
      <rPr>
        <sz val="16"/>
        <color theme="1"/>
        <rFont val="TH SarabunPSK"/>
        <family val="2"/>
      </rPr>
      <t xml:space="preserve">จัดสรรคืนร้อยละ 20 ของจำนวนอัตราว่างจากผลการเกษียณอายุของตำแหน่งประเภทวิชาการและประเภททั่วไป (ยังไม่รวมที่ อ.ก.พ. กระทรวงจะจัดสรรคืนให้)  โดยตั้งงบประมาณไม่เกินอัตราเงินเดือนแรกบรรจุ จำนวน  4 เดือน
  (2.3) </t>
    </r>
    <r>
      <rPr>
        <u/>
        <sz val="16"/>
        <color theme="1"/>
        <rFont val="TH SarabunPSK"/>
        <family val="2"/>
      </rPr>
      <t xml:space="preserve">ส่วนราชการทีมีอัตรากำลังเป็นจำนวนมาก ตั้งแต่ 100,000 อัตราขึ้นไป </t>
    </r>
    <r>
      <rPr>
        <sz val="16"/>
        <color theme="1"/>
        <rFont val="TH SarabunPSK"/>
        <family val="2"/>
      </rPr>
      <t xml:space="preserve">ให้จัดสรรคืนร้อยละ 20 โดยตั้งงบประมาณไม่เกินอัตราเงินดือนแรกบรรจุของตำแหน่งที่บรรจุใหม่ จำนวน 2 เดือน 
</t>
    </r>
    <r>
      <rPr>
        <b/>
        <u/>
        <sz val="16"/>
        <color theme="1"/>
        <rFont val="TH SarabunPSK"/>
        <family val="2"/>
      </rPr>
      <t/>
    </r>
  </si>
  <si>
    <t>(10.1) อัตราทดแทนเกษียณ ตำแหน่งประเภทบริหารและอำนวยการ</t>
  </si>
  <si>
    <t>(10.2) อัตราทดแทนเกษียณ ตำแหน่งประเภทวิชาการและทั่วไป</t>
  </si>
  <si>
    <t>(10.3) อัตราเกษียณที่ อ.ก.พ. กระทรวง จัดสรรคืน</t>
  </si>
  <si>
    <t xml:space="preserve"> 1) ส่วนราชการที่มีอัตราข้าราชการไม่เกิน 1,000 อัตรา ให้ตั้งงบประมาณไม่เกินร้อยละ 50 ของอัตราว่างของส่วนราชการนั้น 
2) ส่วนราชการที่มีอัตราข้าราชการเกิน 1,000 อัตรา ให้ตั้งงบประมาณไม่เกินร้อยละ 10 ของอัตราว่างของส่วนราชการนั้น หรือกรณีมีแผนจะรับสมัครข้าราชการใหม่แต่ยังไม่ได้เริ่มดำเนินการใดๆ ให้ตั้งงบประมาณ 4 เดือน (ยกเว้นส่วนราชการที่มีอัตราเกิน 100,000  อัตรา ให้ตั้ง 2 เดือน)</t>
  </si>
  <si>
    <t>(13) ใช้อัตราเงินเดือนแรกบรรจุ</t>
  </si>
  <si>
    <r>
      <t xml:space="preserve">เฉพาะนักเรียนทุน หรือที่มีมติ ครม. รองรับ ใช้เงินเดือนแรกบรรจุ ตั้ง 4 เดือน
</t>
    </r>
    <r>
      <rPr>
        <b/>
        <u/>
        <sz val="16"/>
        <color theme="1"/>
        <rFont val="TH SarabunPSK"/>
        <family val="2"/>
      </rPr>
      <t/>
    </r>
  </si>
  <si>
    <t>(2.1) อัตราเกษียณ กลุ่มงานบริการ</t>
  </si>
  <si>
    <t>(2.2) อัตราเกษียณ กลุ่มงานสนับสนุน</t>
  </si>
  <si>
    <t>(2.3) อัตราเกษียณ กลุ่มงานช่าง</t>
  </si>
  <si>
    <t>(2.4) อัตราเกษียณ กลุ่มงานเทคนิคพิเศษ</t>
  </si>
  <si>
    <r>
      <t xml:space="preserve">(4) ฐานค่าจ้าง </t>
    </r>
    <r>
      <rPr>
        <b/>
        <u/>
        <sz val="16"/>
        <color theme="1"/>
        <rFont val="TH SarabunPSK"/>
        <family val="2"/>
      </rPr>
      <t xml:space="preserve">6 เดือนแรก </t>
    </r>
    <r>
      <rPr>
        <sz val="16"/>
        <color theme="1"/>
        <rFont val="TH SarabunPSK"/>
        <family val="2"/>
      </rPr>
      <t>= (3) x 6 เดือน</t>
    </r>
  </si>
  <si>
    <r>
      <t xml:space="preserve">(5) ฐานค่าจ้าง </t>
    </r>
    <r>
      <rPr>
        <b/>
        <u/>
        <sz val="16"/>
        <color theme="1"/>
        <rFont val="TH SarabunPSK"/>
        <family val="2"/>
      </rPr>
      <t xml:space="preserve"> 6 เดือนหลัง</t>
    </r>
    <r>
      <rPr>
        <sz val="16"/>
        <color theme="1"/>
        <rFont val="TH SarabunPSK"/>
        <family val="2"/>
      </rPr>
      <t xml:space="preserve"> = (4) + เงินเลื่อนขั้น 3%</t>
    </r>
  </si>
  <si>
    <t>เลื่อนขั้นร้อยละ 6</t>
  </si>
  <si>
    <t>(9) เงินเดือนเต็มขั้นของลูกจ้างประจำ</t>
  </si>
  <si>
    <t>ส่วนที่ 1 แบบคำนวณเงินเดือน</t>
  </si>
  <si>
    <r>
      <t xml:space="preserve">กรณีมีการเลิกจ้างพนักงานราชการ เช่น พนักงานราชการกลุ่ม 2
</t>
    </r>
    <r>
      <rPr>
        <b/>
        <u val="singleAccounting"/>
        <sz val="16"/>
        <rFont val="TH SarabunPSK"/>
        <family val="2"/>
      </rPr>
      <t/>
    </r>
  </si>
  <si>
    <t>(6.2) อัตราใหม่กลางปี</t>
  </si>
  <si>
    <t>(7) อัตราหมุนเวียน (จากการเกษียณ ตาย ลาออก ระหว่างปี)</t>
  </si>
  <si>
    <t xml:space="preserve">เงินเลื่อนขั้น ร้อยละ 4 </t>
  </si>
  <si>
    <t xml:space="preserve"> ตั้งเฉพาะทดแทนอัตราเกษียณของลูกจ้างประจำที่เป็นฐานกรอบพนักงานราชการ
</t>
  </si>
  <si>
    <t>กรมควบคุมโรค</t>
  </si>
  <si>
    <t xml:space="preserve">(11) ตั้งอัตราว่างมีเงิน (ตั้ง 4 เดือน ยกเว้นส่วนราชการที่มีอัตราเกิน 100,000 อัตรา ตั้ง 2 เดือน)
</t>
  </si>
  <si>
    <t>เป็นส่วนที่กรอกข้อมูล</t>
  </si>
  <si>
    <t xml:space="preserve">         </t>
  </si>
  <si>
    <t xml:space="preserve">- ใช้อัตราแรกบรรจุ ตั้ง 6 เดือน  - ไม่คิดเงินเลื่อนขั้น 4 % 
 - หมายเหตุ : ขอให้นำข้อมูลบัญชีรายชื่อที่ตั้งเป็นอัตราหมุนเวียนมาแสดงเพื่อประกอบการพิจารณา
</t>
  </si>
  <si>
    <r>
      <t xml:space="preserve">หนังสือ คพร. ด่วนที่สุด ที่ นร 1008.5/78 ลว 26 กย. 2559 เรื่อง การจัดสรรกรอบอัตรากำลังพนักงานราชการ รอบที่ 4 (ปี งปม. 60-63) 
</t>
    </r>
    <r>
      <rPr>
        <b/>
        <u/>
        <sz val="14"/>
        <color theme="1"/>
        <rFont val="TH SarabunPSK"/>
        <family val="2"/>
      </rPr>
      <t>และที่แก้ไขเพิ่มเติม</t>
    </r>
  </si>
  <si>
    <r>
      <t xml:space="preserve">*** อัตราว่างมีเงิน </t>
    </r>
    <r>
      <rPr>
        <u/>
        <sz val="14"/>
        <color theme="1"/>
        <rFont val="TH SarabunPSK"/>
        <family val="2"/>
      </rPr>
      <t>ตั้ง 4 เดือน</t>
    </r>
    <r>
      <rPr>
        <sz val="14"/>
        <color theme="1"/>
        <rFont val="TH SarabunPSK"/>
        <family val="2"/>
      </rPr>
      <t xml:space="preserve"> ใช้สำหรับส่วนราชการที่มีจำนวนอัตรา</t>
    </r>
    <r>
      <rPr>
        <u/>
        <sz val="14"/>
        <color theme="1"/>
        <rFont val="TH SarabunPSK"/>
        <family val="2"/>
      </rPr>
      <t xml:space="preserve">ต่ำกว่า 100,000 อัตรา
</t>
    </r>
    <r>
      <rPr>
        <sz val="14"/>
        <color theme="1"/>
        <rFont val="TH SarabunPSK"/>
        <family val="2"/>
      </rPr>
      <t xml:space="preserve">อัตราว่างมีเงิน </t>
    </r>
    <r>
      <rPr>
        <u/>
        <sz val="14"/>
        <color theme="1"/>
        <rFont val="TH SarabunPSK"/>
        <family val="2"/>
      </rPr>
      <t>ตั้ง 2 เดือน</t>
    </r>
    <r>
      <rPr>
        <sz val="14"/>
        <color theme="1"/>
        <rFont val="TH SarabunPSK"/>
        <family val="2"/>
      </rPr>
      <t xml:space="preserve"> ใช้สำหรับ
ส่วนราชการที่มีจำนวนอัตรา</t>
    </r>
    <r>
      <rPr>
        <u/>
        <sz val="14"/>
        <color theme="1"/>
        <rFont val="TH SarabunPSK"/>
        <family val="2"/>
      </rPr>
      <t>ตั้งแต่ 100,000 อัตราขึ้นไป</t>
    </r>
  </si>
  <si>
    <t>อัตราลูกจ้างประจำที่ เกษียณ/ตาย/ลาออก ปี 2563</t>
  </si>
  <si>
    <t>อัตรา พรก. ทดแทนลูกจ้างประจำที่เกษียณ/ตาย/ลาออก ปี 2563</t>
  </si>
  <si>
    <t>อัตราลูกจ้างประจำที่ เกษียณ/ตาย/ลาออก ปี 2564</t>
  </si>
  <si>
    <t>(15) หัก เงินเดือนเต็มขั้นของข้าราชการ</t>
  </si>
  <si>
    <t xml:space="preserve">(3) ค่าตอบแทนฯ กลุ่มทั่วไป 12 เดือน = (1) x 12 เดือน </t>
  </si>
  <si>
    <r>
      <t xml:space="preserve">(4) ค่าตอบแทนฯ กลุ่มเชี่ยวชาญพิเศษ 12 เดือน </t>
    </r>
    <r>
      <rPr>
        <sz val="16"/>
        <color theme="4" tint="-0.499984740745262"/>
        <rFont val="TH SarabunPSK"/>
        <family val="2"/>
      </rPr>
      <t xml:space="preserve">= (2) x 12 เดือน </t>
    </r>
  </si>
  <si>
    <t>***เงินเดือน หมายถึง เงินที่จ่ายให้แก่ข้าราชการและพนักงานของรัฐทุกประเภทเป็นรายเดือน รวมถึงเงินที่กระทรวงการคลังกำหนดให้จ่ายในลักษณะเงินเดือน</t>
  </si>
  <si>
    <t xml:space="preserve">(6) ฐานเงินเดือนทั้งปี 2567 = (5) x 2 </t>
  </si>
  <si>
    <t>พรบ.ปี 2568</t>
  </si>
  <si>
    <t xml:space="preserve"> - ประมาณการฐานเงินเดือน 6 เดือนหลัง ให้ปรับเพิ่มเงินเลื่อนขั้น 3 % (รอบ เม.ย.67 - ก.ย. 67)</t>
  </si>
  <si>
    <t>จ่ายจริง ต.ค.- พ.ย. 67</t>
  </si>
  <si>
    <t>(1) เบิกจ่ายปี งปม. 67</t>
  </si>
  <si>
    <t>พ.ร.บ.ปี 2568</t>
  </si>
  <si>
    <t>ของ พรบ. ปี 2567</t>
  </si>
  <si>
    <t>ฐาน ณ 1 ต.ค. 67  (ปรับให้เป็น 12 เดือน)</t>
  </si>
  <si>
    <t>- ปรับอัตราใหม่ ปี 69 และที่ได้รับอนุมัติใหม่กลางปี และอัตราว่างมีเงินพร้อมบรรจุ ให้เต็มปี (12 เดือน) โดยให้แสดงบัญชีรายชื่อ (พร้อมบรรจุ) ประกอบการพิจารณาด้วย</t>
  </si>
  <si>
    <t xml:space="preserve">- อัตราว่างมีเงินที่อยู่ระหว่างประกาศสรรหา (ยังไม่มีบัญชีรายชื่อ) แต่สามารถบรรจุได้ในปีงบประมาณ 69 ให้ตั้งงบประมาณ 6 เดือน
</t>
  </si>
  <si>
    <t xml:space="preserve">ฐาน ณ 1 ต.ค. 67 </t>
  </si>
  <si>
    <t xml:space="preserve"> - รายงานสรุปบัญชีแสดงรายชื่อและอัตราเงินเดือนข้าราชการที่เกษียณ ณ วันที่  30 กันยายน 2567 
- รายละเอียดประกอบ (บัญชีแสดงรายชื่อและอัตราเงินเดือนข้าราชการที่เกษียณ ณ วันที่  30 กันยายน 2567 )</t>
  </si>
  <si>
    <t xml:space="preserve"> - บัญชีรายชื่อผู้สอบแข่งขันได้ (พร้อมบรรจุในปีงบประมาณ พ.ศ. 2568)
 - ประมาณการค่าใช้จ่ายเงินเดือนเต็มปีของอัตราใหม่ ปี 2568 /อัตราใหม่กลางปี /อัตราว่างมีเงินพร้อมบรรจุ</t>
  </si>
  <si>
    <t>ประมาณการค่าใช้จ่าย
อัตราทดแทนเกษียณ ปี 2568</t>
  </si>
  <si>
    <t xml:space="preserve"> - บัญชีตำแหน่งอัตราว่างมีเงิน (ณ 31 ธันวาคม 2567) 
 - ประมาณการค่าใช้จ่ายเงินเดือนของอัตราว่างมีเงิน
(ไม่รวมส่วนควบ)</t>
  </si>
  <si>
    <t xml:space="preserve"> - รายงานสรุปบัญชีแสดงรายชื่อและอัตราเงินเดือนของลูกจ้างประจำที่เกษียณ ณ วันที่  30 กันยายน 2567 
- รายละเอียดประกอบ (บัญชีแสดงรายชื่อและอัตราเงินเดือนของลูกจ้างประจำที่เกษียณ ณ วันที่  30 กันยายน 2567)</t>
  </si>
  <si>
    <t>ผลเบิกจ่ายค่าตอบแทนพนักงานราชการ ปี 2568</t>
  </si>
  <si>
    <t>การตั้งงบประมาณค่าใช้จ่ายบุคลากร ของพนักงานราชการ ปีงบประมาณ พ.ศ. 2570</t>
  </si>
  <si>
    <t xml:space="preserve">ข้อมูลการตั้งงบประมาณค่าใช้จ่ายบุคลากร ปีงบประมาณ พ.ศ. 2570
</t>
  </si>
  <si>
    <t>การตั้งงบประมาณค่าใช้จ่ายบุคลากร ของลูกจ้างประจำ ปีงบประมาณ พ.ศ. 2570</t>
  </si>
  <si>
    <t>พ.ร.บ.ปี 2569</t>
  </si>
  <si>
    <t>อัตราเดิม ปี 2569</t>
  </si>
  <si>
    <t xml:space="preserve">(1) เงินเดือนทุกอัตราปี 2569
</t>
  </si>
  <si>
    <t>(2) เงินเดือนผู้เกษียณปี 2569 = (2.1)+(2.2)+(2.3)</t>
  </si>
  <si>
    <t>(3) เงินเดือนปี 2569 (หักเกษียณ) = (1) - (2)</t>
  </si>
  <si>
    <t>(7.1) อัตราใหม่ปี 2570 เต็มปี</t>
  </si>
  <si>
    <t>(9) ฐานปี 2570 สำหรับคำนวณเงินเลื่อนขั้น = (6)+(7)+(8)</t>
  </si>
  <si>
    <t>(10) ตั้งทดแทนอัตราเกษียณ ปี 2569
(ตั้ง 4 เดือน ยกเว้นส่วนราชการที่มีอัตราเกิน 100,000 อัตรา ตั้ง 2 เดือน)  = (10.1)+(10.2)+(10.3)</t>
  </si>
  <si>
    <t>(12) ประมาณการงบประมาณปี 2570 (ไม่รวมอัตราใหม่) = (9)+(10)+(11)</t>
  </si>
  <si>
    <t>อัตราใหม่ ปี 2570</t>
  </si>
  <si>
    <t>(14) ประมาณการงบประมาณปี 2570  = (12)+(13)</t>
  </si>
  <si>
    <t>(16) เสนอตั้ง เงินเดือน งปม. ปี 2570 = (14)-(15)</t>
  </si>
  <si>
    <t>งปม. 2570 (จ่ายจริง ต.ค.- พ.ย. 68)</t>
  </si>
  <si>
    <t xml:space="preserve">ใช้ผลเบิกจ่ายเงินเดือนปี 2569 ทุกอัตรา (ไม่รวมส่วนควบ) ให้ใช้ค่าเฉลี่ยเบิกจ่าย 2 เดือน (ต.ค.-พ.ย. 67) หากยังไม่เลื่อนขั้นเงินเดือน ให้ปรับเพิ่มเงินเลื่อนขั้น 3% ด้วย
</t>
  </si>
  <si>
    <t xml:space="preserve">ใช้ผลเบิกจ่ายเงินเดือนผู้เกษียณปี 2569  (ไม่รวมส่วนควบ)ให้ใช้ค่าเฉลี่ยเบิกจ่าย 2 เดือน (ต.ค.-พ.ย. 68) หากยังไม่เลื่อนขั้นเงินเดือน ให้ปรับเพิ่มเงินเลื่อนขั้น 3% ด้วย 
</t>
  </si>
  <si>
    <t xml:space="preserve"> - ประมาณการฐานเงินเดือน 6 เดือนแรก (รอบ ต.ค. 67 - มี.ค. 68)</t>
  </si>
  <si>
    <t>พรบ.ปี 2569</t>
  </si>
  <si>
    <t xml:space="preserve">(1) ค่าจ้างประจำทุกอัตราปี 2569
</t>
  </si>
  <si>
    <t>(2) ค่าจ้างประจำผู้เกษียณปี 2569 = (2.1)+(2.2+(2.3)+(2.4)</t>
  </si>
  <si>
    <t>(3) ค่าจ้างประจำปี 2569 (หักเกษียณ) = (1) - (2)</t>
  </si>
  <si>
    <t xml:space="preserve">(6) ฐานค่าจ้างประจำทั้งปี 2570 = (5) x 2 </t>
  </si>
  <si>
    <t>(7) รวมเงินเลื่อนขั้นปี 2570  = (6) x 1.06</t>
  </si>
  <si>
    <t>(8) สรุปค่าจ้างประจำ ปีงบประมาณ 2570 = (7)</t>
  </si>
  <si>
    <t>(10) สรุปค่าจ้างประจำ ปีงบประมาณ 2570 = (8) - (9)</t>
  </si>
  <si>
    <r>
      <rPr>
        <sz val="16"/>
        <color theme="1"/>
        <rFont val="TH SarabunPSK"/>
        <family val="2"/>
      </rPr>
      <t xml:space="preserve">ใช้ผลเบิกจ่ายค่าจ้างประจำทุกอัตรา  </t>
    </r>
    <r>
      <rPr>
        <b/>
        <u/>
        <sz val="16"/>
        <color theme="1"/>
        <rFont val="TH SarabunPSK"/>
        <family val="2"/>
      </rPr>
      <t>(ไม่รวมส่วนควบ)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ให้ใช้ค่าเฉลี่ยเบิกจ่าย 2 เดือน (ต.ค. - พ.ย. 68) </t>
    </r>
    <r>
      <rPr>
        <b/>
        <u/>
        <sz val="16"/>
        <color theme="1"/>
        <rFont val="TH SarabunPSK"/>
        <family val="2"/>
      </rPr>
      <t xml:space="preserve">หากยังไม่เลื่อนขั้น ให้ปรับเพิ่มเงินเลื่อนขั้น 3% ด้วย
</t>
    </r>
  </si>
  <si>
    <r>
      <rPr>
        <sz val="16"/>
        <color theme="1"/>
        <rFont val="TH SarabunPSK"/>
        <family val="2"/>
      </rPr>
      <t xml:space="preserve">ใช้ผลเบิกจ่ายค่าจ้างประจำผู้เกษียณทุกอัตรา  </t>
    </r>
    <r>
      <rPr>
        <b/>
        <u/>
        <sz val="16"/>
        <color theme="1"/>
        <rFont val="TH SarabunPSK"/>
        <family val="2"/>
      </rPr>
      <t>(ไม่รวมส่วนควบ)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ให้ใช้ค่าเฉลี่ยเบิกจ่าย 2 เดือน (ต.ค. - พ.ย. 68) </t>
    </r>
    <r>
      <rPr>
        <b/>
        <u/>
        <sz val="16"/>
        <color theme="1"/>
        <rFont val="TH SarabunPSK"/>
        <family val="2"/>
      </rPr>
      <t>หากยังไม่เลื่อนขั้น ให้ปรับเพิ่มเงินเลื่อนขั้น 3% ด้วย</t>
    </r>
  </si>
  <si>
    <t>(1) ปี 2569 เบิกจ่าย (ต.ค. - พ.ย. 68) กลุ่มทั่วไป  เฉลี่ยเดือนละ</t>
  </si>
  <si>
    <t>(1.1) ปี 2569 เบิกจ่าย (ต.ค. - พ.ย. 68) กลุ่ม 1 (พรก.ตามกรอบ คพร. รอบ 4)  เฉลี่ยเดือนละ (ซึ่งไม่รวมกลุ่มเชี่ยวชาญเฉพาะ)</t>
  </si>
  <si>
    <t>(1.2) ปี 2569 เบิกจ่าย (ต.ค. - พ.ย. 68) กลุ่ม 2 (ตามมติ ครม. 5 ตค. 47)  เฉลี่ยเดือนละ</t>
  </si>
  <si>
    <t>(1.3) ปี 2569 เบิกจ่าย (ต.ค. - พ.ย. 68) กลุ่มที่ 3  (CS) เฉลี่ยเดือนละ</t>
  </si>
  <si>
    <t>(2) ปี 2569 เบิกจ่าย (ต.ค. - พ.ย. 68) กลุ่มเชี่ยวชาญพิเศษ เฉลี่ยเดือนละ</t>
  </si>
  <si>
    <t>(5) ค่าตอบแทนพนักงานราชการที่หมดสัญญา ปี 2569</t>
  </si>
  <si>
    <t>(6) อัตราใหม่ปี 2570 และ อัตราตั้งกลางปี ปรับให้เต็มปี (ตั้ง 12 เดือน) =(6.1)+(6.2)</t>
  </si>
  <si>
    <t>(6.1) อัตราใหม่ปี 2570</t>
  </si>
  <si>
    <t>(8) ค่าตอบแทน ปี 2570 เต็มปี = {[(3) - (5) + (6)] x 104%} + (4) + (7)</t>
  </si>
  <si>
    <t>สรุปค่าตอบแทนพนักงานราชการ ปีงบประมาณ 2570 = (8) + (9)</t>
  </si>
  <si>
    <t xml:space="preserve">(9) อัตราตั้งใหม่ปี 2570 ใช้อัตราแรกบรรจุ </t>
  </si>
  <si>
    <t>- ปรับอัตราใหม่ ปี 2570 เต็มปี (ตามที่ตั้งงบประมาณ)
- อัตราใหม่กลางปี (ที่ขอทำความตกลงกับสำนักงบประมาณ) ปรับให้เต็มปีตามข้อเท็จจริงที่ตั้งงบประมาณ</t>
  </si>
  <si>
    <t xml:space="preserve">ใช้ค่าตอบแทนเฉลี่ยของ ต.ค. 67 -  พ.ย. 68 ซึ่งไม่ตั้งงบประมาณสำหรับการเลื่อนเงินเดือน
</t>
  </si>
  <si>
    <t>เบิกจ่ายปีงปม. 68</t>
  </si>
  <si>
    <t>จ่ายจริง ต.ค.- พ.ย. 68</t>
  </si>
  <si>
    <t xml:space="preserve">ใช้ค่าตอบแทนเฉลี่ย (จากผลการเบิกจ่ายจริง) ของ ต.ค. - พ.ย. 68 (ซึ่งรวมเงินเลื่อนขั้น ร้อยละ 4 แล้ว) 
</t>
  </si>
  <si>
    <t>ผลเบิกจ่ายเงินเดือน ปี 2568</t>
  </si>
  <si>
    <t>ผลเบิกจ่ายเงินเดือน ปี 2568 (งบกลาง)</t>
  </si>
  <si>
    <t>รายงานผลเบิกจ่ายแผนงานบุคลากรภาครัฐ ประจำปีงบประมาณ พ.ศ. 2568
(ณ 30 กันยายน 2568)</t>
  </si>
  <si>
    <t xml:space="preserve">รายงานที่แสดงผลเบิกจ่ายแผนงานบุคลากรภาครัฐ 
(ณ 30 กันยายน 2568) ประกอบด้วย
 - เงินเดือน (ไม่รวมส่วนควบ)
 - เงินอื่น ๆ ที่จ่ายควบกับเงินเดือน
 - ค่าใช้จ่ายตามสิทธิ์และตามกฎหมาย </t>
  </si>
  <si>
    <t>ผลเบิกจ่ายจริงของเงินเดือน ปี 2569</t>
  </si>
  <si>
    <t>ผลเบิกจ่ายจริงเงินเดือน (ไม่รวมส่วนควบ) ปี 2569</t>
  </si>
  <si>
    <t xml:space="preserve">รายงานที่แสดงผลเบิกจ่ายแผนงานบุคลากรภาครัฐ 2 เดือน
 ( ต.ค. - พ.ย. 68)  ประกอบด้วย
 - เงินเดือน (ไม่รวมส่วนควบ) 
 - เงินอื่น ๆ ที่จ่ายควบกับเงินเดือน
 - ค่าใช้จ่ายตามสิทธิ์และตามกฎหมาย </t>
  </si>
  <si>
    <t>เงินเดือน ของอัตราที่มีคนครอง ปี 2569</t>
  </si>
  <si>
    <t>เงินเดือน เฉลี่ยต่อเดือน  ปี 2569</t>
  </si>
  <si>
    <t>เงินเดือนผู้เกษียณปี 2569</t>
  </si>
  <si>
    <t xml:space="preserve">บัญชีแสดงรายชื่อและอัตราเงินเดือนข้าราชการที่เกษียณ 
ณ วันที่  30 กันยายน 2568
โดยระบุชื่อ - นามสกุล
ตำแหน่ง อัตราเงินเดือน เป็นต้น และหากหน่วยงานยังไม่เลื่อนขั้น เงินเดือน ให้ปรับเพิ่มเงินเลื่อนขั้น
3 % ด้วย </t>
  </si>
  <si>
    <t>อัตราใหม่ปี 2570 ปรับเต็มปี (ตั้ง 12 เดือน)</t>
  </si>
  <si>
    <t>อัตราใหม่ปี 2570 ปรับเต็มปี</t>
  </si>
  <si>
    <t>รายละเอียดที่แสดงบัญชีรายชื่อผู้สอบแข่งขันได้พร้อมบรรจุในปีงบประมาณ พ.ศ. 2569 และประมาณการค่าใช้จ่ายเงินเดือนเต็มปีของอัตราใหม่ ปี 2570 /อัตราใหม่กลางปี /อัตราว่างมีเงินพร้อมบรรจุ โดยระบุชื่อ-นามสกุล
ตำแหน่ง  อัตราเงินเดือนแรกบรรจุ และเงินเดือนเต็มปี  รวมทั้ง
เงินอื่น ๆ ที่จ่ายควบกับเงินเดือน</t>
  </si>
  <si>
    <t>อัตราว่างมีเงินที่มีประกาศสรรหาแล้ว ปี 2570
(ตั้ง 6 เดือน)</t>
  </si>
  <si>
    <t xml:space="preserve"> - หนังสือประกาศสรรหา เพื่อบรรจุและแต่งตั้งบุคคลเข้ารับราชการ (พร้อมบรรจุในปีงบประมาณ พ.ศ. 2570)
 - ประมาณการค่าใช้จ่ายเงินเดือนของอัตราว่างมีเงิน
ที่มีประกาศสรรหาแล้ว</t>
  </si>
  <si>
    <t>รายละเอียดประกาศสรรหาเพื่อบรรจุและแต่งตั้งบุคคลเข้ารับราชการ (พร้อมบรรจุในปีงบประมาณ พ.ศ. 2570) และประมาณการค่าใช้จ่ายเงินเดือนของอัตราว่างมีเงินที่มีประกาศสรรหาแล้ว โดยระบุตำแหน่ง เงินเดือนแรกบรรจุ  พร้อมเงินอื่น ๆ ที่จ่ายควบกับเงินเดือนตั้งงบประมาณ 6 เดือน</t>
  </si>
  <si>
    <t>รายละเอียดประมาณค่าใช้จ่ายอัตราทดแทนเกษียณ ปี 2569
โดยให้ระบุตำแหน่ง อัตราเงินเดือนแรกบรรจุ  และเงินอื่น ๆ ที่ต้องจ่ายควบกับเงินเดือน  ตั้งงบประมาณ 4 เดือน</t>
  </si>
  <si>
    <t>ตั้งทดแทนอัตราเกษียณ ปี 2569</t>
  </si>
  <si>
    <t>เงินเดือนเต็มขั้นของข้าราชการ ปี 2570</t>
  </si>
  <si>
    <t>ผลเบิกจ่ายค่าจ้างประจำ ปี 2568</t>
  </si>
  <si>
    <t>ผลเบิกจ่ายค่าจ้างประจำ ปี 2568 (งบกลาง)</t>
  </si>
  <si>
    <t>รายงานผลเบิกจ่ายแผนงานบุคลากรภาครัฐ ประจำปีงบประมาณ พ.ศ. 2568
(ณ 30 กันยายน 2567)</t>
  </si>
  <si>
    <t xml:space="preserve">รายงานที่แสดงผลเบิกจ่ายแผนงานบุคลากรภาครัฐ 
(ณ 30 กันยายน 2567) ประกอบด้วย
 - ค่าจ้างประจำ (ไม่รวมส่วนควบ)
 - เงินอื่น ๆ ที่จ่ายควบกับค่าจ้างประจำ
 - ค่าใช้จ่ายตามสิทธิ์และตามกฎหมาย </t>
  </si>
  <si>
    <t>หนังสือกรมบัญชีกลาง เรื่องการโอนงบกลาง รายการเงินเลื่อนเงินเดือนและเงินปรับวุฒิข้าราชการ ปีงบประมาณ 2568</t>
  </si>
  <si>
    <t xml:space="preserve">ผลเบิกจ่ายค่าจ้างประจำ ปี 2568 </t>
  </si>
  <si>
    <t xml:space="preserve">รายงานผลเบิกจ่ายแผนงานบุคลากรภาครัฐ 2 เดือน
( ต.ค. - พ.ย. 67) </t>
  </si>
  <si>
    <t xml:space="preserve">รายงานที่แสดงผลเบิกจ่ายแผนงานบุคลากรภาครัฐ 2 เดือน 
( ต.ค. - พ.ย. 67)  ประกอบด้วย
 - ค่าจ้างประจำ (ไม่รวมส่วนควบ) 
 - เงินอื่น ๆ ที่จ่ายควบกับค่าจ้างประจำ
 - ค่าใช้จ่ายตามสิทธิ์และตามกฎหมาย </t>
  </si>
  <si>
    <t>ค่าจ้างประจำ เฉลี่ยต่อเดือน ปี 2568</t>
  </si>
  <si>
    <t>ค่าจ้างประจำ ของอัตราที่มีคนครอง ปี 2569</t>
  </si>
  <si>
    <t xml:space="preserve">บัญชีรายชื่อและอัตราเงินเดือน
ลูกจ้างประจำ ที่มีตัวอยู่จริง (อัตราที่มีคนครอง) 
ณ 31 ธันวาคม 2568 โดยไม่รวมส่วนควบ พร้อมทั้งให้ระบุชื่อ - นามสกุล  ตำแหน่ง และอัตราเงินเดือน เป็นต้น
และหากหน่วยงานยังไม่เลื่อนขั้นเงินเดือนข้าราชการ ให้ปรับเพิ่มเงินเลื่อนขั้น 3 % ด้วย </t>
  </si>
  <si>
    <t>เงินเดือนของลูกจ้างประจำที่เกษียณปี 2569</t>
  </si>
  <si>
    <t xml:space="preserve">บัญชีตำแหน่งอัตราว่างมีเงินของหน่วยงาน (ณ  31  ธันวาคม 2568) โดยระบุ เลขที่ตำแหน่ง ตำแหน่ง  ตำแหน่ง  และ
ประมาณการค่าใช้จ่ายเงินเดือนของอัตราว่างตามเกณฑ์  
(ใช้อัตราเงินเดือนแรกบรรจุ) 
ตั้งงบประมาณ 4 เดือน
</t>
  </si>
  <si>
    <t>เงินเดือนเต็มขั้นของลูกจ้างประจำ ปี 2569</t>
  </si>
  <si>
    <t xml:space="preserve">บัญชีแสดงรายชื่อและอัตราเงินเดือนลูกจ้างประจำที่เกษียณ 
ณ วันที่ 30 กันยายน 2568 โดยระบุชื่อ - นามสกุล
ตำแหน่ง อัตราเงินเดือน เป็นต้น และหากหน่วยงานยังไม่เลื่อนขั้น เงินเดือน ให้ปรับเพิ่มเงินเลื่อนขั้น3 % ด้วย </t>
  </si>
  <si>
    <t xml:space="preserve">รายงานที่แสดงผลเบิกจ่ายแผนงานบุคลากรภาครัฐ 
(ณ 30 กันยายน 2567) ประกอบด้วย
 - ค่าตอบแทนพนักงานราชการ (ไม่รวมส่วนควบ)
 - เงินอื่น ๆ ที่จ่ายควบกับค่าตอบแทนพนักงานราชการ
 - ค่าใช้จ่ายตามสิทธิ์และตามกฎหมาย </t>
  </si>
  <si>
    <t>รายงานผลเบิกจ่ายแผนงานบุคลากรภาครัฐ ประจำปีงบประมาณ พ.ศ. 2568 (ณ 30 กันยายน 2567)</t>
  </si>
  <si>
    <t>ผลเบิกจ่ายค่าตอบแทนพนักงานราชการ ปี 2569</t>
  </si>
  <si>
    <t xml:space="preserve">รายงานผลเบิกจ่ายแผนงานบุคลากรภาครัฐ 2 เดือน 
( ต.ค. - พ.ย. 68) </t>
  </si>
  <si>
    <t xml:space="preserve">รายงานที่แสดงผลเบิกจ่ายแผนงานบุคลากรภาครัฐ 2 เดือน 
( ต.ค. - พ.ย. 68)  ประกอบด้วย
 - ค่าตอบแทนพนักงานราชการ (ไม่รวมส่วนควบ) 
 - เงินอื่น ๆ ที่จ่ายควบกับค่าตอบแทนพนักงานราชการ
 - ค่าใช้จ่ายตามสิทธิ์และตามกฎหมาย </t>
  </si>
  <si>
    <t>ค่าตอบแทนพนักงานราชการเฉลี่ยต่อเดือน กลุ่มทั่วไป ปี 2569</t>
  </si>
  <si>
    <t>ค่าตอบแทนพนักงานราชการเฉลี่ยต่อเดือน  กลุ่มทั่วไป ปี 2569
*** ไม่รวมพนักงานราชการ กลุ่มเชี่ยวชาญ - เนื่องจาก
ตามระเบียบฯ กลุ่มนี้จะไม่ปรับเงินเลื่อนขั้นให้</t>
  </si>
  <si>
    <t>ค่าตอบแทนพนักงานราชการเฉลี่ยต่อเดือน กลุ่มเชี่ยวชาญ ปี 2569</t>
  </si>
  <si>
    <t>ค่าตอบแทนพนักงานราชการเฉลี่ยต่อเดือน  กลุ่มเชี่ยวชาญ 
ปี 2569</t>
  </si>
  <si>
    <t>ค่าตอบแทนพนักงานราชการ กลุ่มที่ 2  ที่สิ้นสุดสัญญาจ้าง  ปี 2569</t>
  </si>
  <si>
    <t>ค่าตอบแทนพนักงานราชการ กลุ่มที่ 2 ที่สิ้นสุดสัญญาจ้าง
 ปี 2569</t>
  </si>
  <si>
    <t>บัญชีแสดงรายชื่อและอัตราเงินเดือนของพนักงานราชการ กลุ่ม 2 ที่สิ้นสุดสัญญาจ้าง ณ  30 กันยายน 2568  โดยให้ระบุ 
ชื่อ - นามสกุล  ตำแหน่ง อัตราเงินเดือน  เป็นต้น ด้วย</t>
  </si>
  <si>
    <t xml:space="preserve"> - บัญชีรายชื่อผู้สอบแข่งขันได้ (พร้อมบรรจุในปีงบประมาณ พ.ศ. 2570)
 - ประมาณการค่าใช้จ่ายเงินเดือนเต็มปีของอัตราใหม่ ปี 2570 /อัตราใหม่กลางปี</t>
  </si>
  <si>
    <t>รายละเอียดที่แสดงบัญชีรายชื่อผู้สอบแข่งขันได้พร้อมบรรจุในปีงบประมาณ พ.ศ. 2570 และประมาณการค่าใช้จ่ายเงินเดือนเต็มปีของอัตราใหม่ ปี 2570 /อัตราใหม่กลางปี /อัตราว่างมีเงินพร้อมบรรจุ โดยระบุชื่อ-นามสกุล ตำแหน่ง  อัตราเงินเดือนแรกบรรจุ และเงินเดือนเต็มปี  รวมทั้งเงินอื่น ๆ ที่จ่ายควบกับเงินเดือน</t>
  </si>
  <si>
    <t>อัตราลูกจ้างประจำที่เกษียณ/ตาย/ลาออก ปี 2561 - 2565</t>
  </si>
  <si>
    <t>อัตราลูกจ้างประจำที่ เกษียณ/ตาย/ลาออก ปี 2565</t>
  </si>
  <si>
    <t xml:space="preserve">บัญชีรายชื่อลูกจ้างประจำที่เกษียณ/ตาย/ลาออก ตั้งแต่ 
ปี 61-65 </t>
  </si>
  <si>
    <t>บัญชีรายชื่อลูกจ้างประจำ
ที่เกษียณ/ตาย/ลาออก ตั้งแต่
ปี 61-65 โดยระบุประเภท
กลุ่มงาน และประเภทตำแหน่ง</t>
  </si>
  <si>
    <t>อัตรา พรก. ทดแทนลูกจ้างประจำที่เกษียณ/ตาย/ลาออก ปี 2561 - 2565</t>
  </si>
  <si>
    <t>อัตรา พรก. ทดแทนลูกจ้างประจำที่เกษียณ/ตาย/ลาออก ปี 2564</t>
  </si>
  <si>
    <t>อัตรา พรก. ทดแทนลูกจ้างประจำที่เกษียณ/ตาย/ลาออก ปี 2565</t>
  </si>
  <si>
    <t>อัตราลูกจ้างประจำที่ต้องยุบ ปี 2561 - 2565</t>
  </si>
  <si>
    <t>อัตราลูกจ้างประจำที่เกษียณ/ตาย/ลาออก ปี 2561 - 2565 ที่ต้องยุบ</t>
  </si>
  <si>
    <t>ข้อมูลอัตรา พรก. ทดแทนลูกจ้างประจำที่เกษียณ/ตาย/ลาออก ตั้งแต่ ปี 61-65 โดยระบุ ประเภทกลุ่มงาน ประเภทตำแหน่ง และจำนวนอัตรา 
ของลูกจ้างประจำที่เป็นฐานกรอบพนักงานราชการ</t>
  </si>
  <si>
    <r>
      <t xml:space="preserve"> - รายงานสรุปบัญชีรายชื่อและอัตราเงินเดือนข้าราชการ  ที่มีอยู่จริง
- บัญชีรายชื่ออัตราที่มีคนครองของข้าราชการ ที่มีตัวอยู่จริง (</t>
    </r>
    <r>
      <rPr>
        <sz val="14"/>
        <rFont val="TH SarabunPSK"/>
        <family val="2"/>
      </rPr>
      <t>ณ 20 พฤศจิกายน 2568</t>
    </r>
    <r>
      <rPr>
        <sz val="14"/>
        <color theme="1"/>
        <rFont val="TH SarabunPSK"/>
        <family val="2"/>
      </rPr>
      <t>)
 - ใบสรุปของบัญชีถือจ่ายเงินเดือนข้าราชการและลูกจ้างประจำ (เอกสารหมายเลข 4) ของกรมบัญชีกลาง ที่เลื่อนขั้นเงินเดือน ณ 30 กันยายน 2567)</t>
    </r>
  </si>
  <si>
    <t xml:space="preserve"> - รายงานสรุปบัญชีรายชื่อและอัตราเงินเดือนลูกจ้างประจำที่มีอยู่จริง
- บัญชีรายชื่ออัตราที่มีคนครองของลูกจ้างประจำที่มีตัวอยู่จริง ณ ( 20 พฤศจิกายน 2568)
 - ใบสรุปของบัญชีถือจ่ายเงินเดือนข้าราชการและลูกจ้างประจำ (เอกสารหมายเลข 4) ของกรมบัญชีกลาง ที่เลื่อนขั้นเงินเดือน ณ 30 กันยายน 2568)</t>
  </si>
  <si>
    <r>
      <t xml:space="preserve">บัญชีรายชื่อและอัตราเงินเดือนพนักงานราชการ กลุ่มทั่วไป
ที่มีตัวอยู่จริง (อัตราที่มีคนครอง) 
ณ </t>
    </r>
    <r>
      <rPr>
        <sz val="14"/>
        <rFont val="TH SarabunPSK"/>
        <family val="2"/>
      </rPr>
      <t>20 พฤศจิกายน 2568</t>
    </r>
    <r>
      <rPr>
        <sz val="14"/>
        <color theme="1"/>
        <rFont val="TH SarabunPSK"/>
        <family val="2"/>
      </rPr>
      <t xml:space="preserve"> โดยไม่รวมส่วนควบ พร้อมทั้งให้ระบุชื่อ - นามสกุล  ตำแหน่ง และอัตราเงินเดือน เป็นต้น
และหากหน่วยงานยังไม่เลื่อนขั้นเงินเดือนข้าราชการ ให้ปรับเพิ่มเงินเลื่อนขั้น 4 % ด้วย </t>
    </r>
  </si>
  <si>
    <r>
      <t xml:space="preserve">บัญชีรายชื่อและอัตราเงินเดือนพนักงานราชการ กลุ่มเชี่ยวชาญ
ที่มีตัวอยู่จริง (อัตราที่มีคนครอง) 
ณ </t>
    </r>
    <r>
      <rPr>
        <sz val="14"/>
        <rFont val="TH SarabunPSK"/>
        <family val="2"/>
      </rPr>
      <t>20 พฤศจิกายน 2568</t>
    </r>
    <r>
      <rPr>
        <sz val="14"/>
        <color theme="1"/>
        <rFont val="TH SarabunPSK"/>
        <family val="2"/>
      </rPr>
      <t xml:space="preserve"> โดยไม่รวมส่วนควบ พร้อมทั้งให้ระบุชื่อ - นามสกุล  ตำแหน่ง และอัตราเงินเดือน เป็นต้น
</t>
    </r>
  </si>
  <si>
    <r>
      <t xml:space="preserve"> - บัญชีชื่อตำแหน่งว่างที่มีเงิน</t>
    </r>
    <r>
      <rPr>
        <sz val="14"/>
        <rFont val="TH SarabunPSK"/>
        <family val="2"/>
      </rPr>
      <t xml:space="preserve"> (ณ 20 พฤศจิกายน 2568</t>
    </r>
    <r>
      <rPr>
        <sz val="14"/>
        <color theme="1"/>
        <rFont val="TH SarabunPSK"/>
        <family val="2"/>
      </rPr>
      <t>) 
 - ประมาณการค่าใช้จ่ายเงินเดือนของอัตราหมุนเวียน</t>
    </r>
  </si>
  <si>
    <t xml:space="preserve">บัญชีรายชื่อและอัตราเงินเดือนข้าราชการ ที่มีตัวอยู่จริง (อัตราที่มีคนครอง) ณ พฤศจิกายน 2567 โดยไม่รวมส่วนควบ พร้อมทั้งให้ระบุชื่อ - นามสกุล  ตำแหน่ง และอัตราเงินเดือน เป็นต้น
และหากหน่วยงานยังไม่เลื่อนขั้นเงินเดือนข้าราชการ ให้ปรับเพิ่มเงินเลื่อนขั้น 3 % ด้วย </t>
  </si>
  <si>
    <t xml:space="preserve"> - รายงานสรุปบัญชีรายชื่อและอัตราเงินเดือนของพนักงานราชการ กลุ่มเชี่ยวชาญที่มีอยู่จริง
- บัญชีรายชื่ออัตราที่มีคนครองของของพนักงานราชการ กลุ่มเชี่ยวชาญ ที่มีตัวอยู่จริง ณ (20 พฤศจิกายน 2568)</t>
  </si>
  <si>
    <r>
      <t xml:space="preserve"> - รายงานสรุปบัญชีรายชื่อและอัตราเงินเดือนของพนักงานราชการ กลุ่มทั่วไป ที่มีอยู่จริง
- บัญชีรายชื่ออัตราที่มีคนครองของของพนักงานราชการ กลุ่มทั่วไป ที่มีตัวอยู่จริง ณ </t>
    </r>
    <r>
      <rPr>
        <sz val="14"/>
        <rFont val="TH SarabunPSK"/>
        <family val="2"/>
      </rPr>
      <t>( 20 พฤศจิกายน 2568)</t>
    </r>
    <r>
      <rPr>
        <sz val="14"/>
        <color theme="1"/>
        <rFont val="TH SarabunPSK"/>
        <family val="2"/>
      </rPr>
      <t xml:space="preserve">
</t>
    </r>
  </si>
  <si>
    <r>
      <t xml:space="preserve"> - รายงานสรุปบัญชีรายชื่อและอัตราเงินเดือนของพนักงานราชการ กลุ่มทั่วไป ที่มีอยู่จริง
- บัญชีรายชื่ออัตราที่มีคนครองของของพนักงานราชการ กลุ่มทั่วไป ที่มีตัวอยู่จริง ณ </t>
    </r>
    <r>
      <rPr>
        <sz val="14"/>
        <rFont val="TH SarabunPSK"/>
        <family val="2"/>
      </rPr>
      <t>(20 พฤศจิกายน 2568)</t>
    </r>
    <r>
      <rPr>
        <sz val="14"/>
        <color theme="1"/>
        <rFont val="TH SarabunPSK"/>
        <family val="2"/>
      </rPr>
      <t xml:space="preserve">
</t>
    </r>
  </si>
  <si>
    <r>
      <t xml:space="preserve"> - บัญชีชื่อตำแหน่งว่างที่มีเงิน  จาการอัตราเกษียณ ตาย/ลาออก ของพนักงานราชการ </t>
    </r>
    <r>
      <rPr>
        <sz val="14"/>
        <rFont val="TH SarabunPSK"/>
        <family val="2"/>
      </rPr>
      <t>(ณ  20 พฤศจิกายน 2568</t>
    </r>
    <r>
      <rPr>
        <sz val="14"/>
        <color theme="1"/>
        <rFont val="TH SarabunPSK"/>
        <family val="2"/>
      </rPr>
      <t>) โดยระบุ เลขที่ตำแหน่ง  และตำแหน่ง เป็นต้น 
- ประมาณการค่าใช้จ่ายเงินเดือนของอัตราว่างมีเงิน ที่แสดง เลขที่ตำแหน่ง ตำแหน่ง อัตราแรกบรรจุ ตั้งงบประมาณ 6 เดือน (ไม่คิดเงินเลื่อนขั้น 4 %)</t>
    </r>
  </si>
  <si>
    <t>ข้อมูลอัตรา พรก. ทดแทนลูกจ้างประจำที่เกษียณ/ตาย/ลาออก ตั้งแต่ ปี 61-65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</si>
</sst>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.0000_ ;\-#,##0.0000\ "/>
    <numFmt numFmtId="166" formatCode="#,##0_ ;\-#,##0\ "/>
    <numFmt numFmtId="167" formatCode="_-* #,##0.0000_-;\-* #,##0.0000_-;_-* &quot;-&quot;??_-;_-@_-"/>
    <numFmt numFmtId="168" formatCode="_-* #,##0.0000_-;\-* #,##0.0000_-;_-* &quot;-&quot;????_-;_-@_-"/>
    <numFmt numFmtId="169" formatCode="#,##0.0000"/>
  </numFmts>
  <fonts count="30">
    <font>
      <sz val="10"/>
      <name val="Arial"/>
      <family val="2"/>
    </font>
    <font>
      <sz val="16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20"/>
      <color theme="1"/>
      <name val="TH SarabunPSK"/>
      <family val="2"/>
    </font>
    <font>
      <b/>
      <sz val="16"/>
      <color theme="1"/>
      <name val="TH SarabunIT๙"/>
      <family val="2"/>
    </font>
    <font>
      <sz val="16"/>
      <color rgb="FFFF0000"/>
      <name val="TH SarabunPSK"/>
      <family val="2"/>
    </font>
    <font>
      <b/>
      <u/>
      <sz val="16"/>
      <color theme="1"/>
      <name val="TH SarabunPSK"/>
      <family val="2"/>
    </font>
    <font>
      <u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Calibri"/>
      <family val="2"/>
      <charset val="222"/>
      <scheme val="minor"/>
    </font>
    <font>
      <b/>
      <sz val="18"/>
      <name val="TH SarabunPSK"/>
      <family val="2"/>
    </font>
    <font>
      <u/>
      <sz val="16"/>
      <name val="TH SarabunPSK"/>
      <family val="2"/>
    </font>
    <font>
      <b/>
      <sz val="20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b/>
      <u/>
      <sz val="14"/>
      <color theme="1"/>
      <name val="TH SarabunPSK"/>
      <family val="2"/>
    </font>
    <font>
      <b/>
      <u val="singleAccounting"/>
      <sz val="16"/>
      <name val="TH SarabunPSK"/>
      <family val="2"/>
    </font>
    <font>
      <sz val="16"/>
      <color theme="8" tint="-0.249977111117893"/>
      <name val="TH SarabunPSK"/>
      <family val="2"/>
    </font>
    <font>
      <sz val="16"/>
      <color theme="4" tint="-0.499984740745262"/>
      <name val="TH SarabunPSK"/>
      <family val="2"/>
    </font>
    <font>
      <sz val="14"/>
      <name val="TH SarabunPSK"/>
      <family val="2"/>
    </font>
    <font>
      <sz val="16"/>
      <color theme="1"/>
      <name val="TH SarabunIT๙"/>
      <family val="2"/>
    </font>
    <font>
      <sz val="9"/>
      <color indexed="81"/>
      <name val="Tahoma"/>
      <family val="2"/>
    </font>
    <font>
      <u/>
      <sz val="14"/>
      <color theme="1"/>
      <name val="TH SarabunPSK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431">
    <xf numFmtId="0" fontId="0" fillId="0" borderId="0" xfId="0"/>
    <xf numFmtId="0" fontId="4" fillId="0" borderId="0" xfId="1" applyFont="1"/>
    <xf numFmtId="0" fontId="5" fillId="0" borderId="0" xfId="1" applyFont="1" applyAlignment="1" applyProtection="1">
      <alignment horizontal="right" vertical="top"/>
      <protection locked="0"/>
    </xf>
    <xf numFmtId="0" fontId="3" fillId="0" borderId="0" xfId="1" applyFont="1" applyAlignment="1">
      <alignment horizontal="center" vertical="top"/>
    </xf>
    <xf numFmtId="164" fontId="3" fillId="0" borderId="0" xfId="2" applyNumberFormat="1" applyFont="1" applyAlignment="1">
      <alignment horizontal="center" vertical="top"/>
    </xf>
    <xf numFmtId="164" fontId="6" fillId="0" borderId="0" xfId="2" applyNumberFormat="1" applyFont="1" applyAlignment="1" applyProtection="1">
      <alignment horizontal="center" wrapText="1"/>
      <protection locked="0"/>
    </xf>
    <xf numFmtId="0" fontId="5" fillId="0" borderId="0" xfId="1" applyFont="1" applyAlignment="1" applyProtection="1">
      <alignment horizontal="right" wrapText="1"/>
      <protection locked="0"/>
    </xf>
    <xf numFmtId="0" fontId="6" fillId="0" borderId="0" xfId="1" applyFont="1" applyAlignment="1" applyProtection="1">
      <alignment horizontal="center" wrapText="1"/>
      <protection locked="0"/>
    </xf>
    <xf numFmtId="0" fontId="3" fillId="0" borderId="0" xfId="1" applyFont="1" applyAlignment="1">
      <alignment horizontal="right" vertical="center"/>
    </xf>
    <xf numFmtId="165" fontId="3" fillId="0" borderId="8" xfId="1" applyNumberFormat="1" applyFont="1" applyBorder="1" applyAlignment="1">
      <alignment horizontal="left" vertical="center"/>
    </xf>
    <xf numFmtId="0" fontId="3" fillId="0" borderId="0" xfId="1" applyFont="1" applyAlignment="1">
      <alignment horizontal="left"/>
    </xf>
    <xf numFmtId="164" fontId="3" fillId="0" borderId="0" xfId="2" applyNumberFormat="1" applyFont="1" applyAlignment="1">
      <alignment horizontal="left"/>
    </xf>
    <xf numFmtId="164" fontId="3" fillId="0" borderId="8" xfId="2" applyNumberFormat="1" applyFont="1" applyBorder="1" applyAlignment="1">
      <alignment horizontal="left"/>
    </xf>
    <xf numFmtId="165" fontId="3" fillId="0" borderId="8" xfId="1" applyNumberFormat="1" applyFont="1" applyBorder="1" applyAlignment="1">
      <alignment horizontal="left"/>
    </xf>
    <xf numFmtId="0" fontId="3" fillId="0" borderId="0" xfId="1" applyFont="1" applyAlignment="1">
      <alignment horizontal="right"/>
    </xf>
    <xf numFmtId="4" fontId="3" fillId="0" borderId="8" xfId="1" applyNumberFormat="1" applyFont="1" applyBorder="1" applyAlignment="1">
      <alignment horizontal="left"/>
    </xf>
    <xf numFmtId="165" fontId="3" fillId="0" borderId="0" xfId="1" applyNumberFormat="1" applyFont="1" applyAlignment="1">
      <alignment horizontal="left" vertical="center"/>
    </xf>
    <xf numFmtId="165" fontId="3" fillId="0" borderId="9" xfId="1" applyNumberFormat="1" applyFont="1" applyBorder="1" applyAlignment="1">
      <alignment horizontal="left" vertical="center"/>
    </xf>
    <xf numFmtId="164" fontId="3" fillId="0" borderId="9" xfId="2" applyNumberFormat="1" applyFont="1" applyBorder="1" applyAlignment="1">
      <alignment horizontal="left"/>
    </xf>
    <xf numFmtId="4" fontId="3" fillId="0" borderId="0" xfId="1" applyNumberFormat="1" applyFont="1" applyAlignment="1">
      <alignment horizontal="left"/>
    </xf>
    <xf numFmtId="0" fontId="3" fillId="0" borderId="0" xfId="1" applyFont="1" applyAlignment="1">
      <alignment horizontal="right" vertical="top"/>
    </xf>
    <xf numFmtId="165" fontId="3" fillId="0" borderId="8" xfId="1" applyNumberFormat="1" applyFont="1" applyBorder="1" applyAlignment="1">
      <alignment horizontal="left" vertical="top"/>
    </xf>
    <xf numFmtId="0" fontId="3" fillId="0" borderId="0" xfId="1" applyFont="1" applyAlignment="1">
      <alignment horizontal="left" vertical="top"/>
    </xf>
    <xf numFmtId="165" fontId="3" fillId="0" borderId="9" xfId="1" applyNumberFormat="1" applyFont="1" applyBorder="1" applyAlignment="1">
      <alignment horizontal="left" vertical="top"/>
    </xf>
    <xf numFmtId="164" fontId="3" fillId="0" borderId="0" xfId="2" applyNumberFormat="1" applyFont="1" applyAlignment="1">
      <alignment horizontal="left" vertical="top"/>
    </xf>
    <xf numFmtId="4" fontId="3" fillId="0" borderId="8" xfId="1" applyNumberFormat="1" applyFont="1" applyBorder="1" applyAlignment="1">
      <alignment horizontal="left" vertical="top"/>
    </xf>
    <xf numFmtId="0" fontId="4" fillId="0" borderId="0" xfId="1" applyFont="1" applyAlignment="1">
      <alignment vertical="top"/>
    </xf>
    <xf numFmtId="0" fontId="7" fillId="0" borderId="0" xfId="1" applyFont="1"/>
    <xf numFmtId="164" fontId="7" fillId="0" borderId="0" xfId="2" applyNumberFormat="1" applyFont="1"/>
    <xf numFmtId="0" fontId="3" fillId="6" borderId="2" xfId="1" applyFont="1" applyFill="1" applyBorder="1" applyAlignment="1">
      <alignment horizontal="center" vertical="top"/>
    </xf>
    <xf numFmtId="0" fontId="10" fillId="6" borderId="2" xfId="1" applyFont="1" applyFill="1" applyBorder="1" applyAlignment="1">
      <alignment horizontal="center" vertical="top" wrapText="1"/>
    </xf>
    <xf numFmtId="164" fontId="3" fillId="7" borderId="2" xfId="2" applyNumberFormat="1" applyFont="1" applyFill="1" applyBorder="1" applyAlignment="1">
      <alignment horizontal="center" vertical="top"/>
    </xf>
    <xf numFmtId="0" fontId="10" fillId="7" borderId="2" xfId="1" applyFont="1" applyFill="1" applyBorder="1" applyAlignment="1">
      <alignment horizontal="center" vertical="top" wrapText="1"/>
    </xf>
    <xf numFmtId="0" fontId="3" fillId="7" borderId="2" xfId="1" applyFont="1" applyFill="1" applyBorder="1" applyAlignment="1">
      <alignment horizontal="center" vertical="top"/>
    </xf>
    <xf numFmtId="166" fontId="7" fillId="0" borderId="2" xfId="1" applyNumberFormat="1" applyFont="1" applyBorder="1" applyAlignment="1">
      <alignment vertical="top"/>
    </xf>
    <xf numFmtId="165" fontId="7" fillId="0" borderId="2" xfId="2" applyNumberFormat="1" applyFont="1" applyBorder="1" applyAlignment="1">
      <alignment vertical="top"/>
    </xf>
    <xf numFmtId="164" fontId="7" fillId="0" borderId="18" xfId="2" applyNumberFormat="1" applyFont="1" applyBorder="1" applyAlignment="1">
      <alignment vertical="top"/>
    </xf>
    <xf numFmtId="165" fontId="7" fillId="0" borderId="18" xfId="2" applyNumberFormat="1" applyFont="1" applyBorder="1" applyAlignment="1">
      <alignment vertical="top"/>
    </xf>
    <xf numFmtId="164" fontId="7" fillId="4" borderId="3" xfId="2" applyNumberFormat="1" applyFont="1" applyFill="1" applyBorder="1" applyAlignment="1">
      <alignment vertical="top"/>
    </xf>
    <xf numFmtId="167" fontId="7" fillId="4" borderId="3" xfId="2" applyNumberFormat="1" applyFont="1" applyFill="1" applyBorder="1" applyAlignment="1">
      <alignment vertical="top"/>
    </xf>
    <xf numFmtId="164" fontId="7" fillId="0" borderId="10" xfId="2" applyNumberFormat="1" applyFont="1" applyBorder="1" applyAlignment="1">
      <alignment vertical="top"/>
    </xf>
    <xf numFmtId="167" fontId="11" fillId="0" borderId="10" xfId="2" applyNumberFormat="1" applyFont="1" applyBorder="1" applyAlignment="1">
      <alignment vertical="top"/>
    </xf>
    <xf numFmtId="164" fontId="3" fillId="0" borderId="23" xfId="2" applyNumberFormat="1" applyFont="1" applyBorder="1" applyAlignment="1">
      <alignment vertical="top"/>
    </xf>
    <xf numFmtId="167" fontId="3" fillId="0" borderId="23" xfId="2" applyNumberFormat="1" applyFont="1" applyBorder="1" applyAlignment="1">
      <alignment vertical="top"/>
    </xf>
    <xf numFmtId="164" fontId="3" fillId="0" borderId="20" xfId="2" applyNumberFormat="1" applyFont="1" applyBorder="1" applyAlignment="1">
      <alignment vertical="top"/>
    </xf>
    <xf numFmtId="167" fontId="3" fillId="0" borderId="20" xfId="2" applyNumberFormat="1" applyFont="1" applyBorder="1" applyAlignment="1">
      <alignment vertical="top"/>
    </xf>
    <xf numFmtId="164" fontId="7" fillId="4" borderId="26" xfId="2" applyNumberFormat="1" applyFont="1" applyFill="1" applyBorder="1" applyAlignment="1">
      <alignment vertical="top"/>
    </xf>
    <xf numFmtId="167" fontId="7" fillId="4" borderId="26" xfId="2" applyNumberFormat="1" applyFont="1" applyFill="1" applyBorder="1" applyAlignment="1">
      <alignment vertical="top"/>
    </xf>
    <xf numFmtId="164" fontId="7" fillId="8" borderId="24" xfId="2" applyNumberFormat="1" applyFont="1" applyFill="1" applyBorder="1" applyAlignment="1">
      <alignment vertical="top"/>
    </xf>
    <xf numFmtId="167" fontId="7" fillId="8" borderId="24" xfId="2" applyNumberFormat="1" applyFont="1" applyFill="1" applyBorder="1" applyAlignment="1">
      <alignment vertical="top"/>
    </xf>
    <xf numFmtId="167" fontId="7" fillId="8" borderId="26" xfId="2" applyNumberFormat="1" applyFont="1" applyFill="1" applyBorder="1" applyAlignment="1">
      <alignment vertical="top"/>
    </xf>
    <xf numFmtId="164" fontId="7" fillId="4" borderId="30" xfId="2" applyNumberFormat="1" applyFont="1" applyFill="1" applyBorder="1" applyAlignment="1">
      <alignment vertical="top"/>
    </xf>
    <xf numFmtId="167" fontId="7" fillId="4" borderId="30" xfId="2" applyNumberFormat="1" applyFont="1" applyFill="1" applyBorder="1" applyAlignment="1">
      <alignment vertical="top"/>
    </xf>
    <xf numFmtId="164" fontId="7" fillId="8" borderId="27" xfId="2" applyNumberFormat="1" applyFont="1" applyFill="1" applyBorder="1" applyAlignment="1">
      <alignment vertical="top"/>
    </xf>
    <xf numFmtId="167" fontId="7" fillId="8" borderId="27" xfId="2" applyNumberFormat="1" applyFont="1" applyFill="1" applyBorder="1" applyAlignment="1">
      <alignment vertical="top"/>
    </xf>
    <xf numFmtId="167" fontId="7" fillId="8" borderId="30" xfId="2" applyNumberFormat="1" applyFont="1" applyFill="1" applyBorder="1" applyAlignment="1">
      <alignment vertical="top"/>
    </xf>
    <xf numFmtId="164" fontId="7" fillId="0" borderId="2" xfId="2" applyNumberFormat="1" applyFont="1" applyBorder="1" applyAlignment="1">
      <alignment vertical="top"/>
    </xf>
    <xf numFmtId="167" fontId="7" fillId="0" borderId="2" xfId="2" applyNumberFormat="1" applyFont="1" applyBorder="1" applyAlignment="1">
      <alignment vertical="top"/>
    </xf>
    <xf numFmtId="164" fontId="7" fillId="0" borderId="13" xfId="2" applyNumberFormat="1" applyFont="1" applyBorder="1" applyAlignment="1">
      <alignment vertical="top"/>
    </xf>
    <xf numFmtId="167" fontId="7" fillId="0" borderId="13" xfId="2" applyNumberFormat="1" applyFont="1" applyBorder="1" applyAlignment="1">
      <alignment vertical="top"/>
    </xf>
    <xf numFmtId="0" fontId="3" fillId="0" borderId="10" xfId="1" applyFont="1" applyBorder="1" applyAlignment="1">
      <alignment horizontal="left" vertical="top" wrapText="1"/>
    </xf>
    <xf numFmtId="0" fontId="3" fillId="0" borderId="11" xfId="1" applyFont="1" applyBorder="1" applyAlignment="1">
      <alignment horizontal="left" vertical="top" wrapText="1"/>
    </xf>
    <xf numFmtId="164" fontId="3" fillId="0" borderId="2" xfId="2" applyNumberFormat="1" applyFont="1" applyBorder="1" applyAlignment="1">
      <alignment vertical="top"/>
    </xf>
    <xf numFmtId="167" fontId="3" fillId="0" borderId="2" xfId="2" applyNumberFormat="1" applyFont="1" applyBorder="1" applyAlignment="1">
      <alignment vertical="top"/>
    </xf>
    <xf numFmtId="167" fontId="5" fillId="0" borderId="23" xfId="2" quotePrefix="1" applyNumberFormat="1" applyFont="1" applyBorder="1" applyAlignment="1">
      <alignment vertical="top" wrapText="1"/>
    </xf>
    <xf numFmtId="164" fontId="5" fillId="0" borderId="20" xfId="2" quotePrefix="1" applyNumberFormat="1" applyFont="1" applyBorder="1" applyAlignment="1">
      <alignment vertical="top" wrapText="1"/>
    </xf>
    <xf numFmtId="167" fontId="5" fillId="0" borderId="20" xfId="2" quotePrefix="1" applyNumberFormat="1" applyFont="1" applyBorder="1" applyAlignment="1">
      <alignment vertical="top" wrapText="1"/>
    </xf>
    <xf numFmtId="167" fontId="6" fillId="4" borderId="26" xfId="2" quotePrefix="1" applyNumberFormat="1" applyFont="1" applyFill="1" applyBorder="1" applyAlignment="1">
      <alignment vertical="top" wrapText="1"/>
    </xf>
    <xf numFmtId="164" fontId="6" fillId="8" borderId="26" xfId="2" quotePrefix="1" applyNumberFormat="1" applyFont="1" applyFill="1" applyBorder="1" applyAlignment="1">
      <alignment vertical="top" wrapText="1"/>
    </xf>
    <xf numFmtId="167" fontId="6" fillId="8" borderId="26" xfId="2" quotePrefix="1" applyNumberFormat="1" applyFont="1" applyFill="1" applyBorder="1" applyAlignment="1">
      <alignment vertical="top" wrapText="1"/>
    </xf>
    <xf numFmtId="164" fontId="6" fillId="0" borderId="26" xfId="2" quotePrefix="1" applyNumberFormat="1" applyFont="1" applyBorder="1" applyAlignment="1">
      <alignment vertical="top" wrapText="1"/>
    </xf>
    <xf numFmtId="167" fontId="6" fillId="0" borderId="26" xfId="2" quotePrefix="1" applyNumberFormat="1" applyFont="1" applyBorder="1" applyAlignment="1">
      <alignment vertical="top" wrapText="1"/>
    </xf>
    <xf numFmtId="167" fontId="6" fillId="4" borderId="30" xfId="2" quotePrefix="1" applyNumberFormat="1" applyFont="1" applyFill="1" applyBorder="1" applyAlignment="1">
      <alignment vertical="top" wrapText="1"/>
    </xf>
    <xf numFmtId="164" fontId="6" fillId="0" borderId="30" xfId="2" quotePrefix="1" applyNumberFormat="1" applyFont="1" applyBorder="1" applyAlignment="1">
      <alignment vertical="top" wrapText="1"/>
    </xf>
    <xf numFmtId="167" fontId="6" fillId="0" borderId="30" xfId="2" quotePrefix="1" applyNumberFormat="1" applyFont="1" applyBorder="1" applyAlignment="1">
      <alignment vertical="top" wrapText="1"/>
    </xf>
    <xf numFmtId="164" fontId="7" fillId="4" borderId="2" xfId="2" applyNumberFormat="1" applyFont="1" applyFill="1" applyBorder="1" applyAlignment="1">
      <alignment vertical="top"/>
    </xf>
    <xf numFmtId="167" fontId="6" fillId="4" borderId="2" xfId="2" quotePrefix="1" applyNumberFormat="1" applyFont="1" applyFill="1" applyBorder="1" applyAlignment="1">
      <alignment vertical="top" wrapText="1"/>
    </xf>
    <xf numFmtId="164" fontId="6" fillId="0" borderId="2" xfId="2" quotePrefix="1" applyNumberFormat="1" applyFont="1" applyBorder="1" applyAlignment="1">
      <alignment vertical="top" wrapText="1"/>
    </xf>
    <xf numFmtId="167" fontId="6" fillId="0" borderId="2" xfId="2" quotePrefix="1" applyNumberFormat="1" applyFont="1" applyBorder="1" applyAlignment="1">
      <alignment vertical="top" wrapText="1"/>
    </xf>
    <xf numFmtId="164" fontId="7" fillId="0" borderId="23" xfId="2" applyNumberFormat="1" applyFont="1" applyBorder="1" applyAlignment="1">
      <alignment vertical="top"/>
    </xf>
    <xf numFmtId="167" fontId="7" fillId="0" borderId="23" xfId="2" applyNumberFormat="1" applyFont="1" applyBorder="1" applyAlignment="1">
      <alignment vertical="top"/>
    </xf>
    <xf numFmtId="164" fontId="7" fillId="0" borderId="20" xfId="2" applyNumberFormat="1" applyFont="1" applyBorder="1" applyAlignment="1">
      <alignment vertical="top"/>
    </xf>
    <xf numFmtId="167" fontId="7" fillId="0" borderId="20" xfId="2" applyNumberFormat="1" applyFont="1" applyBorder="1" applyAlignment="1">
      <alignment vertical="top"/>
    </xf>
    <xf numFmtId="164" fontId="7" fillId="0" borderId="24" xfId="2" applyNumberFormat="1" applyFont="1" applyBorder="1" applyAlignment="1">
      <alignment vertical="top"/>
    </xf>
    <xf numFmtId="164" fontId="7" fillId="0" borderId="27" xfId="2" applyNumberFormat="1" applyFont="1" applyBorder="1" applyAlignment="1">
      <alignment vertical="top"/>
    </xf>
    <xf numFmtId="167" fontId="7" fillId="0" borderId="27" xfId="2" applyNumberFormat="1" applyFont="1" applyBorder="1" applyAlignment="1">
      <alignment vertical="top"/>
    </xf>
    <xf numFmtId="167" fontId="7" fillId="0" borderId="30" xfId="2" applyNumberFormat="1" applyFont="1" applyBorder="1" applyAlignment="1">
      <alignment vertical="top"/>
    </xf>
    <xf numFmtId="167" fontId="7" fillId="4" borderId="2" xfId="2" applyNumberFormat="1" applyFont="1" applyFill="1" applyBorder="1" applyAlignment="1">
      <alignment vertical="top"/>
    </xf>
    <xf numFmtId="164" fontId="14" fillId="0" borderId="31" xfId="2" applyNumberFormat="1" applyFont="1" applyBorder="1" applyAlignment="1">
      <alignment vertical="top"/>
    </xf>
    <xf numFmtId="167" fontId="14" fillId="0" borderId="31" xfId="2" applyNumberFormat="1" applyFont="1" applyBorder="1" applyAlignment="1">
      <alignment vertical="top"/>
    </xf>
    <xf numFmtId="164" fontId="14" fillId="0" borderId="10" xfId="2" applyNumberFormat="1" applyFont="1" applyBorder="1" applyAlignment="1">
      <alignment vertical="top"/>
    </xf>
    <xf numFmtId="167" fontId="14" fillId="0" borderId="10" xfId="2" applyNumberFormat="1" applyFont="1" applyBorder="1" applyAlignment="1">
      <alignment vertical="top"/>
    </xf>
    <xf numFmtId="0" fontId="15" fillId="0" borderId="0" xfId="1" applyFont="1"/>
    <xf numFmtId="164" fontId="7" fillId="0" borderId="3" xfId="2" applyNumberFormat="1" applyFont="1" applyBorder="1" applyAlignment="1">
      <alignment vertical="top"/>
    </xf>
    <xf numFmtId="167" fontId="7" fillId="0" borderId="3" xfId="2" applyNumberFormat="1" applyFont="1" applyBorder="1" applyAlignment="1">
      <alignment vertical="top"/>
    </xf>
    <xf numFmtId="167" fontId="7" fillId="0" borderId="10" xfId="2" applyNumberFormat="1" applyFont="1" applyBorder="1" applyAlignment="1">
      <alignment vertical="top"/>
    </xf>
    <xf numFmtId="164" fontId="7" fillId="7" borderId="10" xfId="2" applyNumberFormat="1" applyFont="1" applyFill="1" applyBorder="1" applyAlignment="1">
      <alignment vertical="top"/>
    </xf>
    <xf numFmtId="167" fontId="7" fillId="7" borderId="10" xfId="2" applyNumberFormat="1" applyFont="1" applyFill="1" applyBorder="1" applyAlignment="1">
      <alignment vertical="top"/>
    </xf>
    <xf numFmtId="164" fontId="7" fillId="0" borderId="16" xfId="2" applyNumberFormat="1" applyFont="1" applyBorder="1" applyAlignment="1">
      <alignment vertical="top"/>
    </xf>
    <xf numFmtId="167" fontId="7" fillId="0" borderId="16" xfId="2" applyNumberFormat="1" applyFont="1" applyBorder="1" applyAlignment="1">
      <alignment vertical="top"/>
    </xf>
    <xf numFmtId="0" fontId="7" fillId="0" borderId="10" xfId="1" applyFont="1" applyBorder="1" applyAlignment="1">
      <alignment horizontal="left" vertical="top" wrapText="1"/>
    </xf>
    <xf numFmtId="0" fontId="7" fillId="0" borderId="11" xfId="1" applyFont="1" applyBorder="1" applyAlignment="1">
      <alignment horizontal="left" vertical="top" wrapText="1"/>
    </xf>
    <xf numFmtId="164" fontId="7" fillId="0" borderId="11" xfId="2" applyNumberFormat="1" applyFont="1" applyBorder="1" applyAlignment="1">
      <alignment horizontal="left" vertical="top" wrapText="1"/>
    </xf>
    <xf numFmtId="166" fontId="7" fillId="0" borderId="11" xfId="1" applyNumberFormat="1" applyFont="1" applyBorder="1" applyAlignment="1">
      <alignment vertical="top"/>
    </xf>
    <xf numFmtId="164" fontId="7" fillId="0" borderId="11" xfId="2" applyNumberFormat="1" applyFont="1" applyBorder="1" applyAlignment="1">
      <alignment vertical="top"/>
    </xf>
    <xf numFmtId="165" fontId="7" fillId="0" borderId="11" xfId="2" applyNumberFormat="1" applyFont="1" applyBorder="1" applyAlignment="1">
      <alignment vertical="top"/>
    </xf>
    <xf numFmtId="0" fontId="7" fillId="0" borderId="0" xfId="1" applyFont="1" applyAlignment="1">
      <alignment horizontal="center" vertical="top" wrapText="1"/>
    </xf>
    <xf numFmtId="0" fontId="7" fillId="0" borderId="0" xfId="1" applyFont="1" applyAlignment="1">
      <alignment horizontal="left"/>
    </xf>
    <xf numFmtId="164" fontId="4" fillId="0" borderId="0" xfId="2" applyNumberFormat="1" applyFont="1"/>
    <xf numFmtId="167" fontId="4" fillId="0" borderId="0" xfId="1" applyNumberFormat="1" applyFont="1"/>
    <xf numFmtId="167" fontId="4" fillId="0" borderId="0" xfId="2" applyNumberFormat="1" applyFont="1"/>
    <xf numFmtId="0" fontId="7" fillId="0" borderId="0" xfId="1" applyFont="1" applyAlignment="1">
      <alignment vertical="top"/>
    </xf>
    <xf numFmtId="0" fontId="6" fillId="0" borderId="0" xfId="1" applyFont="1" applyAlignment="1" applyProtection="1">
      <alignment horizontal="center" vertical="top" wrapText="1"/>
      <protection locked="0"/>
    </xf>
    <xf numFmtId="165" fontId="3" fillId="0" borderId="6" xfId="1" applyNumberFormat="1" applyFont="1" applyBorder="1" applyAlignment="1">
      <alignment horizontal="left" vertical="top"/>
    </xf>
    <xf numFmtId="4" fontId="3" fillId="0" borderId="6" xfId="1" applyNumberFormat="1" applyFont="1" applyBorder="1" applyAlignment="1">
      <alignment horizontal="left" vertical="top"/>
    </xf>
    <xf numFmtId="165" fontId="3" fillId="0" borderId="7" xfId="1" applyNumberFormat="1" applyFont="1" applyBorder="1" applyAlignment="1">
      <alignment horizontal="left" vertical="top"/>
    </xf>
    <xf numFmtId="4" fontId="3" fillId="0" borderId="7" xfId="1" applyNumberFormat="1" applyFont="1" applyBorder="1" applyAlignment="1">
      <alignment horizontal="left" vertical="top"/>
    </xf>
    <xf numFmtId="0" fontId="2" fillId="0" borderId="0" xfId="1" applyAlignment="1">
      <alignment vertical="top"/>
    </xf>
    <xf numFmtId="0" fontId="6" fillId="0" borderId="0" xfId="1" applyFont="1" applyAlignment="1" applyProtection="1">
      <alignment vertical="top" wrapText="1"/>
      <protection locked="0"/>
    </xf>
    <xf numFmtId="0" fontId="6" fillId="0" borderId="1" xfId="1" applyFont="1" applyBorder="1" applyAlignment="1">
      <alignment vertical="top"/>
    </xf>
    <xf numFmtId="164" fontId="6" fillId="4" borderId="13" xfId="2" applyNumberFormat="1" applyFont="1" applyFill="1" applyBorder="1" applyAlignment="1" applyProtection="1">
      <alignment vertical="top"/>
      <protection locked="0"/>
    </xf>
    <xf numFmtId="167" fontId="6" fillId="4" borderId="13" xfId="2" applyNumberFormat="1" applyFont="1" applyFill="1" applyBorder="1" applyAlignment="1" applyProtection="1">
      <alignment vertical="top"/>
      <protection locked="0"/>
    </xf>
    <xf numFmtId="164" fontId="6" fillId="0" borderId="13" xfId="2" applyNumberFormat="1" applyFont="1" applyBorder="1" applyAlignment="1" applyProtection="1">
      <alignment vertical="top"/>
      <protection locked="0"/>
    </xf>
    <xf numFmtId="167" fontId="6" fillId="0" borderId="13" xfId="2" applyNumberFormat="1" applyFont="1" applyBorder="1" applyAlignment="1">
      <alignment vertical="top"/>
    </xf>
    <xf numFmtId="0" fontId="5" fillId="0" borderId="0" xfId="1" applyFont="1" applyAlignment="1" applyProtection="1">
      <alignment horizontal="left" vertical="top"/>
      <protection locked="0"/>
    </xf>
    <xf numFmtId="0" fontId="7" fillId="0" borderId="2" xfId="1" applyFont="1" applyBorder="1" applyAlignment="1">
      <alignment vertical="top"/>
    </xf>
    <xf numFmtId="0" fontId="6" fillId="0" borderId="0" xfId="1" applyFont="1" applyAlignment="1">
      <alignment vertical="top"/>
    </xf>
    <xf numFmtId="0" fontId="16" fillId="0" borderId="0" xfId="1" applyFont="1" applyAlignment="1">
      <alignment horizontal="center" vertical="top" wrapText="1"/>
    </xf>
    <xf numFmtId="0" fontId="5" fillId="0" borderId="0" xfId="1" applyFont="1" applyAlignment="1" applyProtection="1">
      <alignment horizontal="left" vertical="top" wrapText="1"/>
      <protection locked="0"/>
    </xf>
    <xf numFmtId="0" fontId="19" fillId="0" borderId="0" xfId="1" applyFont="1" applyAlignment="1">
      <alignment vertical="top"/>
    </xf>
    <xf numFmtId="41" fontId="6" fillId="4" borderId="2" xfId="1" applyNumberFormat="1" applyFont="1" applyFill="1" applyBorder="1" applyAlignment="1">
      <alignment horizontal="center" vertical="top"/>
    </xf>
    <xf numFmtId="168" fontId="6" fillId="4" borderId="13" xfId="1" applyNumberFormat="1" applyFont="1" applyFill="1" applyBorder="1" applyAlignment="1">
      <alignment horizontal="center" vertical="top"/>
    </xf>
    <xf numFmtId="41" fontId="6" fillId="0" borderId="2" xfId="1" applyNumberFormat="1" applyFont="1" applyBorder="1" applyAlignment="1">
      <alignment horizontal="center" vertical="top"/>
    </xf>
    <xf numFmtId="168" fontId="11" fillId="0" borderId="13" xfId="1" applyNumberFormat="1" applyFont="1" applyBorder="1" applyAlignment="1">
      <alignment horizontal="center" vertical="top"/>
    </xf>
    <xf numFmtId="41" fontId="6" fillId="0" borderId="40" xfId="1" applyNumberFormat="1" applyFont="1" applyBorder="1" applyAlignment="1">
      <alignment vertical="top"/>
    </xf>
    <xf numFmtId="167" fontId="6" fillId="0" borderId="40" xfId="2" applyNumberFormat="1" applyFont="1" applyBorder="1" applyAlignment="1">
      <alignment vertical="top"/>
    </xf>
    <xf numFmtId="0" fontId="7" fillId="0" borderId="41" xfId="1" applyFont="1" applyBorder="1" applyAlignment="1">
      <alignment horizontal="left" vertical="top" indent="2"/>
    </xf>
    <xf numFmtId="0" fontId="7" fillId="0" borderId="7" xfId="1" applyFont="1" applyBorder="1" applyAlignment="1">
      <alignment horizontal="left" vertical="top" wrapText="1"/>
    </xf>
    <xf numFmtId="41" fontId="6" fillId="4" borderId="42" xfId="1" applyNumberFormat="1" applyFont="1" applyFill="1" applyBorder="1" applyAlignment="1">
      <alignment vertical="top"/>
    </xf>
    <xf numFmtId="168" fontId="6" fillId="4" borderId="42" xfId="1" applyNumberFormat="1" applyFont="1" applyFill="1" applyBorder="1" applyAlignment="1">
      <alignment vertical="top"/>
    </xf>
    <xf numFmtId="41" fontId="6" fillId="8" borderId="42" xfId="1" applyNumberFormat="1" applyFont="1" applyFill="1" applyBorder="1" applyAlignment="1">
      <alignment vertical="top"/>
    </xf>
    <xf numFmtId="168" fontId="6" fillId="8" borderId="42" xfId="1" applyNumberFormat="1" applyFont="1" applyFill="1" applyBorder="1" applyAlignment="1">
      <alignment vertical="top"/>
    </xf>
    <xf numFmtId="0" fontId="7" fillId="0" borderId="43" xfId="1" applyFont="1" applyBorder="1" applyAlignment="1">
      <alignment horizontal="left" vertical="top" indent="2"/>
    </xf>
    <xf numFmtId="0" fontId="7" fillId="0" borderId="44" xfId="1" applyFont="1" applyBorder="1" applyAlignment="1">
      <alignment horizontal="left" vertical="top" wrapText="1"/>
    </xf>
    <xf numFmtId="41" fontId="6" fillId="4" borderId="45" xfId="1" applyNumberFormat="1" applyFont="1" applyFill="1" applyBorder="1" applyAlignment="1">
      <alignment vertical="top"/>
    </xf>
    <xf numFmtId="168" fontId="6" fillId="4" borderId="45" xfId="1" applyNumberFormat="1" applyFont="1" applyFill="1" applyBorder="1" applyAlignment="1">
      <alignment vertical="top"/>
    </xf>
    <xf numFmtId="41" fontId="6" fillId="8" borderId="45" xfId="1" applyNumberFormat="1" applyFont="1" applyFill="1" applyBorder="1" applyAlignment="1">
      <alignment vertical="top"/>
    </xf>
    <xf numFmtId="168" fontId="6" fillId="8" borderId="45" xfId="1" applyNumberFormat="1" applyFont="1" applyFill="1" applyBorder="1" applyAlignment="1">
      <alignment vertical="top"/>
    </xf>
    <xf numFmtId="3" fontId="7" fillId="0" borderId="2" xfId="1" applyNumberFormat="1" applyFont="1" applyBorder="1" applyAlignment="1">
      <alignment vertical="top"/>
    </xf>
    <xf numFmtId="169" fontId="7" fillId="0" borderId="2" xfId="2" applyNumberFormat="1" applyFont="1" applyBorder="1" applyAlignment="1">
      <alignment vertical="top"/>
    </xf>
    <xf numFmtId="169" fontId="7" fillId="0" borderId="2" xfId="1" applyNumberFormat="1" applyFont="1" applyBorder="1" applyAlignment="1">
      <alignment vertical="top"/>
    </xf>
    <xf numFmtId="41" fontId="6" fillId="0" borderId="2" xfId="1" applyNumberFormat="1" applyFont="1" applyBorder="1" applyAlignment="1">
      <alignment vertical="top"/>
    </xf>
    <xf numFmtId="168" fontId="6" fillId="0" borderId="13" xfId="1" applyNumberFormat="1" applyFont="1" applyBorder="1" applyAlignment="1">
      <alignment vertical="top"/>
    </xf>
    <xf numFmtId="41" fontId="5" fillId="0" borderId="2" xfId="1" applyNumberFormat="1" applyFont="1" applyBorder="1" applyAlignment="1">
      <alignment vertical="top"/>
    </xf>
    <xf numFmtId="168" fontId="5" fillId="0" borderId="13" xfId="1" applyNumberFormat="1" applyFont="1" applyBorder="1" applyAlignment="1">
      <alignment vertical="top"/>
    </xf>
    <xf numFmtId="41" fontId="5" fillId="0" borderId="46" xfId="1" applyNumberFormat="1" applyFont="1" applyBorder="1" applyAlignment="1">
      <alignment vertical="top"/>
    </xf>
    <xf numFmtId="168" fontId="5" fillId="0" borderId="47" xfId="1" applyNumberFormat="1" applyFont="1" applyBorder="1" applyAlignment="1">
      <alignment vertical="top"/>
    </xf>
    <xf numFmtId="41" fontId="6" fillId="4" borderId="2" xfId="1" applyNumberFormat="1" applyFont="1" applyFill="1" applyBorder="1" applyAlignment="1">
      <alignment vertical="top"/>
    </xf>
    <xf numFmtId="0" fontId="5" fillId="0" borderId="0" xfId="1" applyFont="1" applyAlignment="1">
      <alignment horizontal="center" vertical="top"/>
    </xf>
    <xf numFmtId="0" fontId="6" fillId="0" borderId="0" xfId="1" quotePrefix="1" applyFont="1" applyAlignment="1">
      <alignment vertical="top" wrapText="1"/>
    </xf>
    <xf numFmtId="0" fontId="6" fillId="0" borderId="0" xfId="1" applyFont="1" applyAlignment="1">
      <alignment vertical="top" wrapText="1"/>
    </xf>
    <xf numFmtId="14" fontId="6" fillId="0" borderId="0" xfId="1" quotePrefix="1" applyNumberFormat="1" applyFont="1" applyAlignment="1">
      <alignment horizontal="right" vertical="top"/>
    </xf>
    <xf numFmtId="164" fontId="5" fillId="0" borderId="2" xfId="2" applyNumberFormat="1" applyFont="1" applyBorder="1" applyAlignment="1">
      <alignment horizontal="left" vertical="top"/>
    </xf>
    <xf numFmtId="167" fontId="5" fillId="0" borderId="13" xfId="2" applyNumberFormat="1" applyFont="1" applyBorder="1" applyAlignment="1">
      <alignment horizontal="left" vertical="top"/>
    </xf>
    <xf numFmtId="164" fontId="6" fillId="4" borderId="31" xfId="2" applyNumberFormat="1" applyFont="1" applyFill="1" applyBorder="1" applyAlignment="1" applyProtection="1">
      <alignment vertical="top"/>
      <protection locked="0"/>
    </xf>
    <xf numFmtId="167" fontId="6" fillId="4" borderId="32" xfId="2" applyNumberFormat="1" applyFont="1" applyFill="1" applyBorder="1" applyAlignment="1" applyProtection="1">
      <alignment vertical="top"/>
      <protection locked="0"/>
    </xf>
    <xf numFmtId="0" fontId="6" fillId="0" borderId="0" xfId="1" applyFont="1" applyAlignment="1" applyProtection="1">
      <alignment horizontal="left" vertical="top" wrapText="1"/>
      <protection locked="0"/>
    </xf>
    <xf numFmtId="4" fontId="3" fillId="0" borderId="0" xfId="1" applyNumberFormat="1" applyFont="1" applyAlignment="1">
      <alignment horizontal="left" vertical="top"/>
    </xf>
    <xf numFmtId="0" fontId="6" fillId="0" borderId="0" xfId="1" applyFont="1" applyAlignment="1">
      <alignment horizontal="right" vertical="top"/>
    </xf>
    <xf numFmtId="0" fontId="7" fillId="0" borderId="13" xfId="1" applyFont="1" applyBorder="1" applyAlignment="1">
      <alignment vertical="top"/>
    </xf>
    <xf numFmtId="164" fontId="6" fillId="4" borderId="3" xfId="2" applyNumberFormat="1" applyFont="1" applyFill="1" applyBorder="1" applyAlignment="1" applyProtection="1">
      <alignment vertical="top"/>
      <protection locked="0"/>
    </xf>
    <xf numFmtId="164" fontId="6" fillId="8" borderId="3" xfId="2" applyNumberFormat="1" applyFont="1" applyFill="1" applyBorder="1" applyAlignment="1" applyProtection="1">
      <alignment vertical="top"/>
      <protection locked="0"/>
    </xf>
    <xf numFmtId="167" fontId="11" fillId="8" borderId="13" xfId="2" applyNumberFormat="1" applyFont="1" applyFill="1" applyBorder="1" applyAlignment="1" applyProtection="1">
      <alignment vertical="top"/>
      <protection locked="0"/>
    </xf>
    <xf numFmtId="167" fontId="6" fillId="0" borderId="13" xfId="2" applyNumberFormat="1" applyFont="1" applyBorder="1" applyAlignment="1" applyProtection="1">
      <alignment vertical="top"/>
      <protection locked="0"/>
    </xf>
    <xf numFmtId="164" fontId="23" fillId="4" borderId="3" xfId="2" applyNumberFormat="1" applyFont="1" applyFill="1" applyBorder="1" applyAlignment="1" applyProtection="1">
      <alignment vertical="top"/>
      <protection locked="0"/>
    </xf>
    <xf numFmtId="167" fontId="23" fillId="4" borderId="13" xfId="2" applyNumberFormat="1" applyFont="1" applyFill="1" applyBorder="1" applyAlignment="1" applyProtection="1">
      <alignment vertical="top"/>
      <protection locked="0"/>
    </xf>
    <xf numFmtId="164" fontId="23" fillId="8" borderId="3" xfId="2" applyNumberFormat="1" applyFont="1" applyFill="1" applyBorder="1" applyAlignment="1" applyProtection="1">
      <alignment vertical="top"/>
      <protection locked="0"/>
    </xf>
    <xf numFmtId="167" fontId="23" fillId="8" borderId="13" xfId="2" applyNumberFormat="1" applyFont="1" applyFill="1" applyBorder="1" applyAlignment="1" applyProtection="1">
      <alignment vertical="top"/>
      <protection locked="0"/>
    </xf>
    <xf numFmtId="164" fontId="6" fillId="0" borderId="2" xfId="2" applyNumberFormat="1" applyFont="1" applyBorder="1" applyAlignment="1">
      <alignment vertical="top"/>
    </xf>
    <xf numFmtId="164" fontId="24" fillId="0" borderId="2" xfId="2" applyNumberFormat="1" applyFont="1" applyBorder="1" applyAlignment="1">
      <alignment vertical="top"/>
    </xf>
    <xf numFmtId="164" fontId="6" fillId="4" borderId="2" xfId="2" applyNumberFormat="1" applyFont="1" applyFill="1" applyBorder="1" applyAlignment="1" applyProtection="1">
      <alignment vertical="top"/>
      <protection locked="0"/>
    </xf>
    <xf numFmtId="167" fontId="6" fillId="4" borderId="2" xfId="2" applyNumberFormat="1" applyFont="1" applyFill="1" applyBorder="1" applyAlignment="1" applyProtection="1">
      <alignment vertical="top"/>
      <protection locked="0"/>
    </xf>
    <xf numFmtId="164" fontId="6" fillId="8" borderId="2" xfId="2" applyNumberFormat="1" applyFont="1" applyFill="1" applyBorder="1" applyAlignment="1" applyProtection="1">
      <alignment vertical="top"/>
      <protection locked="0"/>
    </xf>
    <xf numFmtId="167" fontId="6" fillId="8" borderId="2" xfId="2" applyNumberFormat="1" applyFont="1" applyFill="1" applyBorder="1" applyAlignment="1" applyProtection="1">
      <alignment vertical="top"/>
      <protection locked="0"/>
    </xf>
    <xf numFmtId="164" fontId="6" fillId="0" borderId="3" xfId="2" applyNumberFormat="1" applyFont="1" applyBorder="1" applyAlignment="1" applyProtection="1">
      <alignment vertical="top"/>
      <protection locked="0"/>
    </xf>
    <xf numFmtId="167" fontId="6" fillId="0" borderId="10" xfId="2" applyNumberFormat="1" applyFont="1" applyBorder="1" applyAlignment="1" applyProtection="1">
      <alignment vertical="top"/>
      <protection locked="0"/>
    </xf>
    <xf numFmtId="164" fontId="6" fillId="4" borderId="24" xfId="2" applyNumberFormat="1" applyFont="1" applyFill="1" applyBorder="1" applyAlignment="1" applyProtection="1">
      <alignment vertical="top"/>
      <protection locked="0"/>
    </xf>
    <xf numFmtId="167" fontId="6" fillId="4" borderId="24" xfId="2" applyNumberFormat="1" applyFont="1" applyFill="1" applyBorder="1" applyAlignment="1" applyProtection="1">
      <alignment vertical="top"/>
      <protection locked="0"/>
    </xf>
    <xf numFmtId="164" fontId="6" fillId="8" borderId="24" xfId="2" applyNumberFormat="1" applyFont="1" applyFill="1" applyBorder="1" applyAlignment="1" applyProtection="1">
      <alignment vertical="top"/>
      <protection locked="0"/>
    </xf>
    <xf numFmtId="167" fontId="6" fillId="8" borderId="24" xfId="2" applyNumberFormat="1" applyFont="1" applyFill="1" applyBorder="1" applyAlignment="1" applyProtection="1">
      <alignment vertical="top"/>
      <protection locked="0"/>
    </xf>
    <xf numFmtId="164" fontId="6" fillId="4" borderId="27" xfId="2" applyNumberFormat="1" applyFont="1" applyFill="1" applyBorder="1" applyAlignment="1" applyProtection="1">
      <alignment vertical="top"/>
      <protection locked="0"/>
    </xf>
    <xf numFmtId="167" fontId="6" fillId="4" borderId="27" xfId="2" applyNumberFormat="1" applyFont="1" applyFill="1" applyBorder="1" applyAlignment="1" applyProtection="1">
      <alignment vertical="top"/>
      <protection locked="0"/>
    </xf>
    <xf numFmtId="164" fontId="6" fillId="0" borderId="27" xfId="2" applyNumberFormat="1" applyFont="1" applyBorder="1" applyAlignment="1" applyProtection="1">
      <alignment vertical="top"/>
      <protection locked="0"/>
    </xf>
    <xf numFmtId="167" fontId="6" fillId="0" borderId="27" xfId="2" applyNumberFormat="1" applyFont="1" applyBorder="1" applyAlignment="1" applyProtection="1">
      <alignment vertical="top"/>
      <protection locked="0"/>
    </xf>
    <xf numFmtId="167" fontId="6" fillId="0" borderId="2" xfId="2" applyNumberFormat="1" applyFont="1" applyBorder="1" applyAlignment="1" applyProtection="1">
      <alignment vertical="top"/>
      <protection locked="0"/>
    </xf>
    <xf numFmtId="164" fontId="6" fillId="0" borderId="18" xfId="2" applyNumberFormat="1" applyFont="1" applyBorder="1" applyAlignment="1">
      <alignment vertical="top"/>
    </xf>
    <xf numFmtId="167" fontId="6" fillId="0" borderId="18" xfId="2" applyNumberFormat="1" applyFont="1" applyBorder="1" applyAlignment="1">
      <alignment vertical="top"/>
    </xf>
    <xf numFmtId="164" fontId="5" fillId="0" borderId="46" xfId="2" applyNumberFormat="1" applyFont="1" applyBorder="1" applyAlignment="1">
      <alignment vertical="top"/>
    </xf>
    <xf numFmtId="167" fontId="5" fillId="0" borderId="47" xfId="2" applyNumberFormat="1" applyFont="1" applyBorder="1" applyAlignment="1">
      <alignment vertical="top"/>
    </xf>
    <xf numFmtId="41" fontId="5" fillId="0" borderId="0" xfId="1" applyNumberFormat="1" applyFont="1" applyAlignment="1">
      <alignment vertical="top"/>
    </xf>
    <xf numFmtId="168" fontId="5" fillId="0" borderId="0" xfId="1" applyNumberFormat="1" applyFont="1" applyAlignment="1">
      <alignment vertical="top"/>
    </xf>
    <xf numFmtId="0" fontId="19" fillId="0" borderId="0" xfId="1" applyFont="1" applyAlignment="1">
      <alignment vertical="top" wrapText="1"/>
    </xf>
    <xf numFmtId="0" fontId="2" fillId="0" borderId="0" xfId="1" applyAlignment="1">
      <alignment vertical="top" wrapText="1"/>
    </xf>
    <xf numFmtId="0" fontId="25" fillId="0" borderId="0" xfId="1" applyFont="1" applyAlignment="1">
      <alignment horizontal="center" vertical="top" wrapText="1"/>
    </xf>
    <xf numFmtId="0" fontId="20" fillId="0" borderId="0" xfId="1" applyFont="1" applyAlignment="1">
      <alignment horizontal="center" vertical="top" wrapText="1"/>
    </xf>
    <xf numFmtId="0" fontId="26" fillId="0" borderId="0" xfId="1" applyFont="1" applyAlignment="1">
      <alignment vertical="top"/>
    </xf>
    <xf numFmtId="0" fontId="3" fillId="0" borderId="0" xfId="1" applyFont="1"/>
    <xf numFmtId="0" fontId="20" fillId="0" borderId="0" xfId="0" applyFont="1" applyAlignment="1">
      <alignment vertical="top"/>
    </xf>
    <xf numFmtId="0" fontId="20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center" vertical="top"/>
    </xf>
    <xf numFmtId="0" fontId="20" fillId="0" borderId="2" xfId="0" applyFont="1" applyBorder="1" applyAlignment="1">
      <alignment horizontal="left" vertical="top" wrapText="1"/>
    </xf>
    <xf numFmtId="0" fontId="20" fillId="0" borderId="2" xfId="0" applyFont="1" applyBorder="1" applyAlignment="1">
      <alignment horizontal="center" vertical="top"/>
    </xf>
    <xf numFmtId="0" fontId="20" fillId="0" borderId="2" xfId="0" applyFont="1" applyBorder="1" applyAlignment="1">
      <alignment vertical="top" wrapText="1"/>
    </xf>
    <xf numFmtId="0" fontId="20" fillId="0" borderId="2" xfId="0" applyFont="1" applyBorder="1" applyAlignment="1">
      <alignment vertical="top"/>
    </xf>
    <xf numFmtId="0" fontId="20" fillId="0" borderId="2" xfId="0" applyFont="1" applyBorder="1" applyAlignment="1">
      <alignment horizontal="center" vertical="top" wrapText="1"/>
    </xf>
    <xf numFmtId="0" fontId="20" fillId="5" borderId="2" xfId="0" applyFont="1" applyFill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0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top" wrapText="1"/>
    </xf>
    <xf numFmtId="0" fontId="20" fillId="0" borderId="0" xfId="0" applyFont="1" applyAlignment="1">
      <alignment vertical="top" wrapText="1"/>
    </xf>
    <xf numFmtId="0" fontId="1" fillId="0" borderId="38" xfId="1" applyFont="1" applyBorder="1" applyAlignment="1">
      <alignment horizontal="left" vertical="top" wrapText="1"/>
    </xf>
    <xf numFmtId="0" fontId="7" fillId="0" borderId="39" xfId="1" applyFont="1" applyBorder="1" applyAlignment="1">
      <alignment horizontal="left" vertical="top" wrapText="1"/>
    </xf>
    <xf numFmtId="0" fontId="12" fillId="0" borderId="10" xfId="1" applyFont="1" applyBorder="1" applyAlignment="1">
      <alignment horizontal="left" vertical="top" wrapText="1"/>
    </xf>
    <xf numFmtId="0" fontId="12" fillId="0" borderId="11" xfId="1" applyFont="1" applyBorder="1" applyAlignment="1">
      <alignment horizontal="left" vertical="top" wrapText="1"/>
    </xf>
    <xf numFmtId="0" fontId="12" fillId="0" borderId="12" xfId="1" applyFont="1" applyBorder="1" applyAlignment="1">
      <alignment horizontal="left" vertical="top" wrapText="1"/>
    </xf>
    <xf numFmtId="0" fontId="12" fillId="0" borderId="16" xfId="1" applyFont="1" applyBorder="1" applyAlignment="1">
      <alignment horizontal="left" vertical="top" wrapText="1"/>
    </xf>
    <xf numFmtId="0" fontId="12" fillId="0" borderId="0" xfId="1" applyFont="1" applyAlignment="1">
      <alignment horizontal="left" vertical="top" wrapText="1"/>
    </xf>
    <xf numFmtId="0" fontId="12" fillId="0" borderId="17" xfId="1" applyFont="1" applyBorder="1" applyAlignment="1">
      <alignment horizontal="left" vertical="top" wrapText="1"/>
    </xf>
    <xf numFmtId="0" fontId="12" fillId="0" borderId="18" xfId="1" applyFont="1" applyBorder="1" applyAlignment="1">
      <alignment horizontal="left" vertical="top" wrapText="1"/>
    </xf>
    <xf numFmtId="0" fontId="12" fillId="0" borderId="1" xfId="1" applyFont="1" applyBorder="1" applyAlignment="1">
      <alignment horizontal="left" vertical="top" wrapText="1"/>
    </xf>
    <xf numFmtId="0" fontId="12" fillId="0" borderId="19" xfId="1" applyFont="1" applyBorder="1" applyAlignment="1">
      <alignment horizontal="left" vertical="top" wrapText="1"/>
    </xf>
    <xf numFmtId="0" fontId="16" fillId="0" borderId="0" xfId="1" applyFont="1" applyAlignment="1">
      <alignment horizontal="center" vertical="top" wrapText="1"/>
    </xf>
    <xf numFmtId="0" fontId="6" fillId="0" borderId="1" xfId="1" applyFont="1" applyBorder="1" applyAlignment="1" applyProtection="1">
      <alignment horizontal="right" vertical="top"/>
      <protection locked="0"/>
    </xf>
    <xf numFmtId="0" fontId="3" fillId="3" borderId="10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/>
    </xf>
    <xf numFmtId="0" fontId="3" fillId="3" borderId="16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3" fillId="3" borderId="18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6" borderId="13" xfId="1" applyFont="1" applyFill="1" applyBorder="1" applyAlignment="1">
      <alignment horizontal="center" vertical="top" wrapText="1"/>
    </xf>
    <xf numFmtId="0" fontId="3" fillId="6" borderId="15" xfId="1" applyFont="1" applyFill="1" applyBorder="1" applyAlignment="1">
      <alignment horizontal="center" vertical="top" wrapText="1"/>
    </xf>
    <xf numFmtId="0" fontId="3" fillId="7" borderId="13" xfId="1" applyFont="1" applyFill="1" applyBorder="1" applyAlignment="1">
      <alignment horizontal="center" vertical="top" wrapText="1"/>
    </xf>
    <xf numFmtId="0" fontId="3" fillId="7" borderId="14" xfId="1" applyFont="1" applyFill="1" applyBorder="1" applyAlignment="1">
      <alignment horizontal="center" vertical="top" wrapText="1"/>
    </xf>
    <xf numFmtId="0" fontId="3" fillId="7" borderId="15" xfId="1" applyFont="1" applyFill="1" applyBorder="1" applyAlignment="1">
      <alignment horizontal="center" vertical="top" wrapText="1"/>
    </xf>
    <xf numFmtId="0" fontId="3" fillId="3" borderId="10" xfId="1" applyFont="1" applyFill="1" applyBorder="1" applyAlignment="1">
      <alignment horizontal="center" vertical="top"/>
    </xf>
    <xf numFmtId="0" fontId="3" fillId="3" borderId="11" xfId="1" applyFont="1" applyFill="1" applyBorder="1" applyAlignment="1">
      <alignment horizontal="center" vertical="top"/>
    </xf>
    <xf numFmtId="0" fontId="3" fillId="3" borderId="12" xfId="1" applyFont="1" applyFill="1" applyBorder="1" applyAlignment="1">
      <alignment horizontal="center" vertical="top"/>
    </xf>
    <xf numFmtId="0" fontId="3" fillId="3" borderId="16" xfId="1" applyFont="1" applyFill="1" applyBorder="1" applyAlignment="1">
      <alignment horizontal="center" vertical="top"/>
    </xf>
    <xf numFmtId="0" fontId="3" fillId="3" borderId="0" xfId="1" applyFont="1" applyFill="1" applyAlignment="1">
      <alignment horizontal="center" vertical="top"/>
    </xf>
    <xf numFmtId="0" fontId="3" fillId="3" borderId="17" xfId="1" applyFont="1" applyFill="1" applyBorder="1" applyAlignment="1">
      <alignment horizontal="center" vertical="top"/>
    </xf>
    <xf numFmtId="0" fontId="3" fillId="3" borderId="18" xfId="1" applyFont="1" applyFill="1" applyBorder="1" applyAlignment="1">
      <alignment horizontal="center" vertical="top"/>
    </xf>
    <xf numFmtId="0" fontId="3" fillId="3" borderId="1" xfId="1" applyFont="1" applyFill="1" applyBorder="1" applyAlignment="1">
      <alignment horizontal="center" vertical="top"/>
    </xf>
    <xf numFmtId="0" fontId="3" fillId="3" borderId="19" xfId="1" applyFont="1" applyFill="1" applyBorder="1" applyAlignment="1">
      <alignment horizontal="center" vertical="top"/>
    </xf>
    <xf numFmtId="0" fontId="3" fillId="6" borderId="2" xfId="1" applyFont="1" applyFill="1" applyBorder="1" applyAlignment="1">
      <alignment horizontal="center" vertical="top" wrapText="1"/>
    </xf>
    <xf numFmtId="0" fontId="1" fillId="0" borderId="13" xfId="1" applyFont="1" applyBorder="1" applyAlignment="1">
      <alignment horizontal="left" vertical="top" wrapText="1"/>
    </xf>
    <xf numFmtId="0" fontId="7" fillId="0" borderId="14" xfId="1" applyFont="1" applyBorder="1" applyAlignment="1">
      <alignment horizontal="left" vertical="top" wrapText="1"/>
    </xf>
    <xf numFmtId="0" fontId="12" fillId="0" borderId="13" xfId="1" applyFont="1" applyBorder="1" applyAlignment="1">
      <alignment horizontal="left" vertical="top" wrapText="1"/>
    </xf>
    <xf numFmtId="0" fontId="7" fillId="0" borderId="15" xfId="1" applyFont="1" applyBorder="1" applyAlignment="1">
      <alignment horizontal="left" vertical="top" wrapText="1"/>
    </xf>
    <xf numFmtId="0" fontId="1" fillId="0" borderId="13" xfId="1" applyFont="1" applyBorder="1" applyAlignment="1">
      <alignment horizontal="left" vertical="top"/>
    </xf>
    <xf numFmtId="0" fontId="7" fillId="0" borderId="14" xfId="1" applyFont="1" applyBorder="1" applyAlignment="1">
      <alignment horizontal="left" vertical="top"/>
    </xf>
    <xf numFmtId="0" fontId="7" fillId="0" borderId="2" xfId="1" applyFont="1" applyBorder="1" applyAlignment="1">
      <alignment horizontal="left" vertical="top" wrapText="1"/>
    </xf>
    <xf numFmtId="0" fontId="7" fillId="0" borderId="13" xfId="1" applyFont="1" applyBorder="1" applyAlignment="1">
      <alignment horizontal="left" vertical="top" wrapText="1"/>
    </xf>
    <xf numFmtId="0" fontId="3" fillId="0" borderId="13" xfId="1" applyFont="1" applyBorder="1" applyAlignment="1">
      <alignment horizontal="left" vertical="top" wrapText="1"/>
    </xf>
    <xf numFmtId="0" fontId="3" fillId="0" borderId="14" xfId="1" applyFont="1" applyBorder="1" applyAlignment="1">
      <alignment horizontal="left" vertical="top" wrapText="1"/>
    </xf>
    <xf numFmtId="0" fontId="19" fillId="0" borderId="13" xfId="1" applyFont="1" applyBorder="1" applyAlignment="1">
      <alignment vertical="top"/>
    </xf>
    <xf numFmtId="0" fontId="19" fillId="0" borderId="14" xfId="1" applyFont="1" applyBorder="1" applyAlignment="1">
      <alignment vertical="top"/>
    </xf>
    <xf numFmtId="0" fontId="19" fillId="0" borderId="15" xfId="1" applyFont="1" applyBorder="1" applyAlignment="1">
      <alignment vertical="top"/>
    </xf>
    <xf numFmtId="0" fontId="6" fillId="0" borderId="13" xfId="1" applyFont="1" applyBorder="1" applyAlignment="1">
      <alignment horizontal="left" vertical="top"/>
    </xf>
    <xf numFmtId="0" fontId="6" fillId="0" borderId="14" xfId="1" applyFont="1" applyBorder="1" applyAlignment="1">
      <alignment horizontal="left" vertical="top"/>
    </xf>
    <xf numFmtId="41" fontId="6" fillId="0" borderId="13" xfId="1" applyNumberFormat="1" applyFont="1" applyBorder="1" applyAlignment="1" applyProtection="1">
      <alignment horizontal="left" vertical="top"/>
      <protection locked="0"/>
    </xf>
    <xf numFmtId="41" fontId="6" fillId="0" borderId="14" xfId="1" applyNumberFormat="1" applyFont="1" applyBorder="1" applyAlignment="1" applyProtection="1">
      <alignment horizontal="left" vertical="top"/>
      <protection locked="0"/>
    </xf>
    <xf numFmtId="41" fontId="6" fillId="0" borderId="15" xfId="1" applyNumberFormat="1" applyFont="1" applyBorder="1" applyAlignment="1" applyProtection="1">
      <alignment horizontal="left" vertical="top"/>
      <protection locked="0"/>
    </xf>
    <xf numFmtId="0" fontId="5" fillId="0" borderId="32" xfId="1" applyFont="1" applyBorder="1" applyAlignment="1">
      <alignment horizontal="left" vertical="top"/>
    </xf>
    <xf numFmtId="0" fontId="5" fillId="0" borderId="33" xfId="1" applyFont="1" applyBorder="1" applyAlignment="1">
      <alignment horizontal="left" vertical="top"/>
    </xf>
    <xf numFmtId="0" fontId="6" fillId="0" borderId="47" xfId="1" applyFont="1" applyBorder="1" applyAlignment="1">
      <alignment vertical="top"/>
    </xf>
    <xf numFmtId="0" fontId="6" fillId="0" borderId="48" xfId="1" applyFont="1" applyBorder="1" applyAlignment="1">
      <alignment vertical="top"/>
    </xf>
    <xf numFmtId="0" fontId="6" fillId="0" borderId="49" xfId="1" applyFont="1" applyBorder="1" applyAlignment="1">
      <alignment vertical="top"/>
    </xf>
    <xf numFmtId="0" fontId="6" fillId="0" borderId="35" xfId="1" applyFont="1" applyBorder="1" applyAlignment="1">
      <alignment horizontal="left" vertical="top"/>
    </xf>
    <xf numFmtId="0" fontId="6" fillId="0" borderId="36" xfId="1" applyFont="1" applyBorder="1" applyAlignment="1">
      <alignment horizontal="left" vertical="top"/>
    </xf>
    <xf numFmtId="0" fontId="5" fillId="0" borderId="0" xfId="1" applyFont="1" applyAlignment="1">
      <alignment horizontal="center" vertical="top"/>
    </xf>
    <xf numFmtId="0" fontId="3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 vertical="top"/>
    </xf>
    <xf numFmtId="0" fontId="8" fillId="0" borderId="1" xfId="1" applyFont="1" applyBorder="1" applyAlignment="1">
      <alignment horizontal="right"/>
    </xf>
    <xf numFmtId="0" fontId="9" fillId="3" borderId="10" xfId="1" applyFont="1" applyFill="1" applyBorder="1" applyAlignment="1">
      <alignment horizontal="center" vertical="center"/>
    </xf>
    <xf numFmtId="0" fontId="9" fillId="3" borderId="11" xfId="1" applyFont="1" applyFill="1" applyBorder="1" applyAlignment="1">
      <alignment horizontal="center" vertical="center"/>
    </xf>
    <xf numFmtId="0" fontId="9" fillId="3" borderId="12" xfId="1" applyFont="1" applyFill="1" applyBorder="1" applyAlignment="1">
      <alignment horizontal="center" vertical="center"/>
    </xf>
    <xf numFmtId="0" fontId="9" fillId="3" borderId="16" xfId="1" applyFont="1" applyFill="1" applyBorder="1" applyAlignment="1">
      <alignment horizontal="center" vertical="center"/>
    </xf>
    <xf numFmtId="0" fontId="9" fillId="3" borderId="0" xfId="1" applyFont="1" applyFill="1" applyAlignment="1">
      <alignment horizontal="center" vertical="center"/>
    </xf>
    <xf numFmtId="0" fontId="9" fillId="3" borderId="17" xfId="1" applyFont="1" applyFill="1" applyBorder="1" applyAlignment="1">
      <alignment horizontal="center" vertical="center"/>
    </xf>
    <xf numFmtId="0" fontId="9" fillId="3" borderId="18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/>
    </xf>
    <xf numFmtId="0" fontId="9" fillId="3" borderId="19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/>
    </xf>
    <xf numFmtId="0" fontId="9" fillId="0" borderId="13" xfId="1" applyFont="1" applyBorder="1" applyAlignment="1">
      <alignment horizontal="left" vertical="top" wrapText="1"/>
    </xf>
    <xf numFmtId="0" fontId="9" fillId="0" borderId="14" xfId="1" applyFont="1" applyBorder="1" applyAlignment="1">
      <alignment horizontal="left" vertical="top" wrapText="1"/>
    </xf>
    <xf numFmtId="0" fontId="9" fillId="0" borderId="15" xfId="1" applyFont="1" applyBorder="1" applyAlignment="1">
      <alignment horizontal="left" vertical="top" wrapText="1"/>
    </xf>
    <xf numFmtId="0" fontId="7" fillId="0" borderId="2" xfId="1" applyFont="1" applyBorder="1" applyAlignment="1">
      <alignment horizontal="center" vertical="top" wrapText="1"/>
    </xf>
    <xf numFmtId="0" fontId="1" fillId="0" borderId="2" xfId="1" applyFont="1" applyBorder="1" applyAlignment="1">
      <alignment horizontal="left" vertical="top" wrapText="1"/>
    </xf>
    <xf numFmtId="0" fontId="3" fillId="0" borderId="20" xfId="1" applyFont="1" applyBorder="1" applyAlignment="1">
      <alignment horizontal="left" vertical="top" wrapText="1"/>
    </xf>
    <xf numFmtId="0" fontId="3" fillId="0" borderId="21" xfId="1" applyFont="1" applyBorder="1" applyAlignment="1">
      <alignment horizontal="left" vertical="top" wrapText="1"/>
    </xf>
    <xf numFmtId="0" fontId="3" fillId="0" borderId="22" xfId="1" applyFont="1" applyBorder="1" applyAlignment="1">
      <alignment horizontal="left" vertical="top" wrapText="1"/>
    </xf>
    <xf numFmtId="0" fontId="7" fillId="0" borderId="24" xfId="1" applyFont="1" applyBorder="1" applyAlignment="1">
      <alignment horizontal="left" vertical="top"/>
    </xf>
    <xf numFmtId="0" fontId="7" fillId="0" borderId="9" xfId="1" applyFont="1" applyBorder="1" applyAlignment="1">
      <alignment horizontal="left" vertical="top"/>
    </xf>
    <xf numFmtId="0" fontId="7" fillId="0" borderId="25" xfId="1" applyFont="1" applyBorder="1" applyAlignment="1">
      <alignment horizontal="left" vertical="top"/>
    </xf>
    <xf numFmtId="0" fontId="7" fillId="0" borderId="27" xfId="1" applyFont="1" applyBorder="1" applyAlignment="1">
      <alignment horizontal="left" vertical="top"/>
    </xf>
    <xf numFmtId="0" fontId="7" fillId="0" borderId="28" xfId="1" applyFont="1" applyBorder="1" applyAlignment="1">
      <alignment horizontal="left" vertical="top"/>
    </xf>
    <xf numFmtId="0" fontId="7" fillId="0" borderId="29" xfId="1" applyFont="1" applyBorder="1" applyAlignment="1">
      <alignment horizontal="left" vertical="top"/>
    </xf>
    <xf numFmtId="0" fontId="7" fillId="0" borderId="20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1" fillId="0" borderId="2" xfId="1" quotePrefix="1" applyFont="1" applyBorder="1" applyAlignment="1">
      <alignment horizontal="left" vertical="top" wrapText="1"/>
    </xf>
    <xf numFmtId="0" fontId="7" fillId="0" borderId="2" xfId="1" quotePrefix="1" applyFont="1" applyBorder="1" applyAlignment="1">
      <alignment horizontal="left" vertical="top" wrapText="1"/>
    </xf>
    <xf numFmtId="0" fontId="1" fillId="0" borderId="24" xfId="1" applyFont="1" applyBorder="1" applyAlignment="1">
      <alignment horizontal="left" vertical="top"/>
    </xf>
    <xf numFmtId="0" fontId="3" fillId="0" borderId="15" xfId="1" applyFont="1" applyBorder="1" applyAlignment="1">
      <alignment horizontal="left" vertical="top" wrapText="1"/>
    </xf>
    <xf numFmtId="0" fontId="1" fillId="0" borderId="20" xfId="1" applyFont="1" applyBorder="1" applyAlignment="1">
      <alignment horizontal="left" vertical="top" wrapText="1"/>
    </xf>
    <xf numFmtId="0" fontId="7" fillId="0" borderId="22" xfId="1" applyFont="1" applyBorder="1" applyAlignment="1">
      <alignment horizontal="left" vertical="top" wrapText="1"/>
    </xf>
    <xf numFmtId="0" fontId="7" fillId="0" borderId="24" xfId="1" applyFont="1" applyBorder="1" applyAlignment="1">
      <alignment horizontal="left" vertical="top" wrapText="1"/>
    </xf>
    <xf numFmtId="0" fontId="7" fillId="0" borderId="9" xfId="1" applyFont="1" applyBorder="1" applyAlignment="1">
      <alignment horizontal="left" vertical="top" wrapText="1"/>
    </xf>
    <xf numFmtId="0" fontId="7" fillId="0" borderId="25" xfId="1" applyFont="1" applyBorder="1" applyAlignment="1">
      <alignment horizontal="left" vertical="top" wrapText="1"/>
    </xf>
    <xf numFmtId="0" fontId="7" fillId="0" borderId="27" xfId="1" applyFont="1" applyBorder="1" applyAlignment="1">
      <alignment horizontal="left" vertical="top" wrapText="1"/>
    </xf>
    <xf numFmtId="0" fontId="7" fillId="0" borderId="28" xfId="1" applyFont="1" applyBorder="1" applyAlignment="1">
      <alignment horizontal="left" vertical="top" wrapText="1"/>
    </xf>
    <xf numFmtId="0" fontId="7" fillId="0" borderId="29" xfId="1" applyFont="1" applyBorder="1" applyAlignment="1">
      <alignment horizontal="left" vertical="top" wrapText="1"/>
    </xf>
    <xf numFmtId="0" fontId="14" fillId="0" borderId="32" xfId="1" applyFont="1" applyBorder="1" applyAlignment="1">
      <alignment horizontal="left" vertical="top" wrapText="1"/>
    </xf>
    <xf numFmtId="0" fontId="14" fillId="0" borderId="33" xfId="1" applyFont="1" applyBorder="1" applyAlignment="1">
      <alignment horizontal="left" vertical="top" wrapText="1"/>
    </xf>
    <xf numFmtId="0" fontId="14" fillId="0" borderId="34" xfId="1" applyFont="1" applyBorder="1" applyAlignment="1">
      <alignment horizontal="left" vertical="top" wrapText="1"/>
    </xf>
    <xf numFmtId="0" fontId="7" fillId="0" borderId="31" xfId="1" applyFont="1" applyBorder="1" applyAlignment="1">
      <alignment horizontal="center" vertical="top" wrapText="1"/>
    </xf>
    <xf numFmtId="0" fontId="7" fillId="0" borderId="31" xfId="1" applyFont="1" applyBorder="1" applyAlignment="1">
      <alignment horizontal="left" vertical="top" wrapText="1"/>
    </xf>
    <xf numFmtId="0" fontId="1" fillId="0" borderId="35" xfId="1" applyFont="1" applyBorder="1" applyAlignment="1">
      <alignment horizontal="left" vertical="top" wrapText="1"/>
    </xf>
    <xf numFmtId="0" fontId="7" fillId="0" borderId="36" xfId="1" applyFont="1" applyBorder="1" applyAlignment="1">
      <alignment horizontal="left" vertical="top" wrapText="1"/>
    </xf>
    <xf numFmtId="0" fontId="7" fillId="0" borderId="37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3" fillId="0" borderId="31" xfId="1" applyFont="1" applyBorder="1" applyAlignment="1">
      <alignment horizontal="left" vertical="top" wrapText="1"/>
    </xf>
    <xf numFmtId="0" fontId="17" fillId="0" borderId="0" xfId="1" applyFont="1" applyAlignment="1" applyProtection="1">
      <alignment horizontal="left" vertical="top"/>
      <protection locked="0"/>
    </xf>
    <xf numFmtId="0" fontId="6" fillId="0" borderId="1" xfId="1" applyFont="1" applyBorder="1" applyAlignment="1">
      <alignment horizontal="right" vertical="top"/>
    </xf>
    <xf numFmtId="0" fontId="5" fillId="3" borderId="10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5" fillId="3" borderId="16" xfId="1" applyFont="1" applyFill="1" applyBorder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0" fontId="5" fillId="3" borderId="18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3" borderId="10" xfId="1" applyFont="1" applyFill="1" applyBorder="1" applyAlignment="1">
      <alignment horizontal="center" vertical="top"/>
    </xf>
    <xf numFmtId="0" fontId="5" fillId="3" borderId="11" xfId="1" applyFont="1" applyFill="1" applyBorder="1" applyAlignment="1">
      <alignment horizontal="center" vertical="top"/>
    </xf>
    <xf numFmtId="0" fontId="5" fillId="3" borderId="12" xfId="1" applyFont="1" applyFill="1" applyBorder="1" applyAlignment="1">
      <alignment horizontal="center" vertical="top"/>
    </xf>
    <xf numFmtId="0" fontId="5" fillId="3" borderId="16" xfId="1" applyFont="1" applyFill="1" applyBorder="1" applyAlignment="1">
      <alignment horizontal="center" vertical="top"/>
    </xf>
    <xf numFmtId="0" fontId="5" fillId="3" borderId="0" xfId="1" applyFont="1" applyFill="1" applyAlignment="1">
      <alignment horizontal="center" vertical="top"/>
    </xf>
    <xf numFmtId="0" fontId="5" fillId="3" borderId="17" xfId="1" applyFont="1" applyFill="1" applyBorder="1" applyAlignment="1">
      <alignment horizontal="center" vertical="top"/>
    </xf>
    <xf numFmtId="0" fontId="5" fillId="3" borderId="18" xfId="1" applyFont="1" applyFill="1" applyBorder="1" applyAlignment="1">
      <alignment horizontal="center" vertical="top"/>
    </xf>
    <xf numFmtId="0" fontId="5" fillId="3" borderId="1" xfId="1" applyFont="1" applyFill="1" applyBorder="1" applyAlignment="1">
      <alignment horizontal="center" vertical="top"/>
    </xf>
    <xf numFmtId="0" fontId="5" fillId="3" borderId="19" xfId="1" applyFont="1" applyFill="1" applyBorder="1" applyAlignment="1">
      <alignment horizontal="center" vertical="top"/>
    </xf>
    <xf numFmtId="0" fontId="23" fillId="0" borderId="13" xfId="1" applyFont="1" applyBorder="1" applyAlignment="1">
      <alignment horizontal="left" vertical="top"/>
    </xf>
    <xf numFmtId="0" fontId="23" fillId="0" borderId="14" xfId="1" applyFont="1" applyBorder="1" applyAlignment="1">
      <alignment horizontal="left" vertical="top"/>
    </xf>
    <xf numFmtId="0" fontId="23" fillId="0" borderId="15" xfId="1" applyFont="1" applyBorder="1" applyAlignment="1">
      <alignment horizontal="left" vertical="top"/>
    </xf>
    <xf numFmtId="41" fontId="23" fillId="0" borderId="13" xfId="1" applyNumberFormat="1" applyFont="1" applyBorder="1" applyAlignment="1" applyProtection="1">
      <alignment horizontal="left" vertical="top" wrapText="1"/>
      <protection locked="0"/>
    </xf>
    <xf numFmtId="41" fontId="23" fillId="0" borderId="14" xfId="1" applyNumberFormat="1" applyFont="1" applyBorder="1" applyAlignment="1" applyProtection="1">
      <alignment horizontal="left" vertical="top" wrapText="1"/>
      <protection locked="0"/>
    </xf>
    <xf numFmtId="41" fontId="23" fillId="0" borderId="15" xfId="1" applyNumberFormat="1" applyFont="1" applyBorder="1" applyAlignment="1" applyProtection="1">
      <alignment horizontal="left" vertical="top" wrapText="1"/>
      <protection locked="0"/>
    </xf>
    <xf numFmtId="0" fontId="9" fillId="0" borderId="13" xfId="1" applyFont="1" applyBorder="1" applyAlignment="1">
      <alignment horizontal="left" vertical="top"/>
    </xf>
    <xf numFmtId="0" fontId="9" fillId="0" borderId="14" xfId="1" applyFont="1" applyBorder="1" applyAlignment="1">
      <alignment horizontal="left" vertical="top"/>
    </xf>
    <xf numFmtId="0" fontId="7" fillId="0" borderId="2" xfId="1" applyFont="1" applyBorder="1" applyAlignment="1" applyProtection="1">
      <alignment vertical="top"/>
      <protection locked="0"/>
    </xf>
    <xf numFmtId="41" fontId="6" fillId="0" borderId="10" xfId="1" applyNumberFormat="1" applyFont="1" applyBorder="1" applyAlignment="1" applyProtection="1">
      <alignment horizontal="left" vertical="top" wrapText="1"/>
      <protection locked="0"/>
    </xf>
    <xf numFmtId="41" fontId="6" fillId="0" borderId="11" xfId="1" applyNumberFormat="1" applyFont="1" applyBorder="1" applyAlignment="1" applyProtection="1">
      <alignment horizontal="left" vertical="top" wrapText="1"/>
      <protection locked="0"/>
    </xf>
    <xf numFmtId="41" fontId="6" fillId="0" borderId="12" xfId="1" applyNumberFormat="1" applyFont="1" applyBorder="1" applyAlignment="1" applyProtection="1">
      <alignment horizontal="left" vertical="top" wrapText="1"/>
      <protection locked="0"/>
    </xf>
    <xf numFmtId="41" fontId="6" fillId="0" borderId="16" xfId="1" applyNumberFormat="1" applyFont="1" applyBorder="1" applyAlignment="1" applyProtection="1">
      <alignment horizontal="left" vertical="top" wrapText="1"/>
      <protection locked="0"/>
    </xf>
    <xf numFmtId="41" fontId="6" fillId="0" borderId="0" xfId="1" applyNumberFormat="1" applyFont="1" applyAlignment="1" applyProtection="1">
      <alignment horizontal="left" vertical="top" wrapText="1"/>
      <protection locked="0"/>
    </xf>
    <xf numFmtId="41" fontId="6" fillId="0" borderId="17" xfId="1" applyNumberFormat="1" applyFont="1" applyBorder="1" applyAlignment="1" applyProtection="1">
      <alignment horizontal="left" vertical="top" wrapText="1"/>
      <protection locked="0"/>
    </xf>
    <xf numFmtId="41" fontId="6" fillId="0" borderId="18" xfId="1" applyNumberFormat="1" applyFont="1" applyBorder="1" applyAlignment="1" applyProtection="1">
      <alignment horizontal="left" vertical="top" wrapText="1"/>
      <protection locked="0"/>
    </xf>
    <xf numFmtId="41" fontId="6" fillId="0" borderId="1" xfId="1" applyNumberFormat="1" applyFont="1" applyBorder="1" applyAlignment="1" applyProtection="1">
      <alignment horizontal="left" vertical="top" wrapText="1"/>
      <protection locked="0"/>
    </xf>
    <xf numFmtId="41" fontId="6" fillId="0" borderId="19" xfId="1" applyNumberFormat="1" applyFont="1" applyBorder="1" applyAlignment="1" applyProtection="1">
      <alignment horizontal="left" vertical="top" wrapText="1"/>
      <protection locked="0"/>
    </xf>
    <xf numFmtId="0" fontId="6" fillId="0" borderId="13" xfId="1" applyFont="1" applyBorder="1" applyAlignment="1">
      <alignment horizontal="left" vertical="top" wrapText="1" indent="1"/>
    </xf>
    <xf numFmtId="0" fontId="6" fillId="0" borderId="14" xfId="1" applyFont="1" applyBorder="1" applyAlignment="1">
      <alignment horizontal="left" vertical="top" wrapText="1" indent="1"/>
    </xf>
    <xf numFmtId="0" fontId="6" fillId="0" borderId="15" xfId="1" applyFont="1" applyBorder="1" applyAlignment="1">
      <alignment horizontal="left" vertical="top" wrapText="1" indent="1"/>
    </xf>
    <xf numFmtId="0" fontId="6" fillId="0" borderId="13" xfId="1" applyFont="1" applyBorder="1" applyAlignment="1">
      <alignment horizontal="left" vertical="top" indent="1"/>
    </xf>
    <xf numFmtId="0" fontId="6" fillId="0" borderId="14" xfId="1" applyFont="1" applyBorder="1" applyAlignment="1">
      <alignment horizontal="left" vertical="top" indent="1"/>
    </xf>
    <xf numFmtId="0" fontId="6" fillId="0" borderId="15" xfId="1" applyFont="1" applyBorder="1" applyAlignment="1">
      <alignment horizontal="left" vertical="top" indent="1"/>
    </xf>
    <xf numFmtId="0" fontId="19" fillId="0" borderId="2" xfId="1" applyFont="1" applyBorder="1" applyAlignment="1">
      <alignment vertical="top"/>
    </xf>
    <xf numFmtId="0" fontId="24" fillId="0" borderId="13" xfId="1" applyFont="1" applyBorder="1" applyAlignment="1">
      <alignment horizontal="left" vertical="top" wrapText="1"/>
    </xf>
    <xf numFmtId="0" fontId="24" fillId="0" borderId="14" xfId="1" applyFont="1" applyBorder="1" applyAlignment="1">
      <alignment horizontal="left" vertical="top" wrapText="1"/>
    </xf>
    <xf numFmtId="0" fontId="6" fillId="9" borderId="13" xfId="1" applyFont="1" applyFill="1" applyBorder="1" applyAlignment="1">
      <alignment horizontal="left" vertical="top"/>
    </xf>
    <xf numFmtId="0" fontId="6" fillId="9" borderId="14" xfId="1" applyFont="1" applyFill="1" applyBorder="1" applyAlignment="1">
      <alignment horizontal="left" vertical="top"/>
    </xf>
    <xf numFmtId="41" fontId="6" fillId="9" borderId="2" xfId="1" applyNumberFormat="1" applyFont="1" applyFill="1" applyBorder="1" applyAlignment="1" applyProtection="1">
      <alignment horizontal="left" vertical="top" wrapText="1"/>
      <protection locked="0"/>
    </xf>
    <xf numFmtId="41" fontId="6" fillId="9" borderId="2" xfId="1" applyNumberFormat="1" applyFont="1" applyFill="1" applyBorder="1" applyAlignment="1" applyProtection="1">
      <alignment horizontal="left" vertical="top"/>
      <protection locked="0"/>
    </xf>
    <xf numFmtId="0" fontId="6" fillId="0" borderId="10" xfId="1" applyFont="1" applyBorder="1" applyAlignment="1">
      <alignment horizontal="left" vertical="top"/>
    </xf>
    <xf numFmtId="0" fontId="6" fillId="0" borderId="11" xfId="1" applyFont="1" applyBorder="1" applyAlignment="1">
      <alignment horizontal="left" vertical="top"/>
    </xf>
    <xf numFmtId="49" fontId="6" fillId="0" borderId="10" xfId="1" quotePrefix="1" applyNumberFormat="1" applyFont="1" applyBorder="1" applyAlignment="1" applyProtection="1">
      <alignment horizontal="left" vertical="top" wrapText="1"/>
      <protection locked="0"/>
    </xf>
    <xf numFmtId="49" fontId="6" fillId="0" borderId="11" xfId="1" quotePrefix="1" applyNumberFormat="1" applyFont="1" applyBorder="1" applyAlignment="1" applyProtection="1">
      <alignment horizontal="left" vertical="top" wrapText="1"/>
      <protection locked="0"/>
    </xf>
    <xf numFmtId="49" fontId="6" fillId="0" borderId="12" xfId="1" quotePrefix="1" applyNumberFormat="1" applyFont="1" applyBorder="1" applyAlignment="1" applyProtection="1">
      <alignment horizontal="left" vertical="top" wrapText="1"/>
      <protection locked="0"/>
    </xf>
    <xf numFmtId="49" fontId="6" fillId="0" borderId="16" xfId="1" quotePrefix="1" applyNumberFormat="1" applyFont="1" applyBorder="1" applyAlignment="1" applyProtection="1">
      <alignment horizontal="left" vertical="top" wrapText="1"/>
      <protection locked="0"/>
    </xf>
    <xf numFmtId="49" fontId="6" fillId="0" borderId="0" xfId="1" quotePrefix="1" applyNumberFormat="1" applyFont="1" applyAlignment="1" applyProtection="1">
      <alignment horizontal="left" vertical="top" wrapText="1"/>
      <protection locked="0"/>
    </xf>
    <xf numFmtId="49" fontId="6" fillId="0" borderId="17" xfId="1" quotePrefix="1" applyNumberFormat="1" applyFont="1" applyBorder="1" applyAlignment="1" applyProtection="1">
      <alignment horizontal="left" vertical="top" wrapText="1"/>
      <protection locked="0"/>
    </xf>
    <xf numFmtId="49" fontId="6" fillId="0" borderId="18" xfId="1" quotePrefix="1" applyNumberFormat="1" applyFont="1" applyBorder="1" applyAlignment="1" applyProtection="1">
      <alignment horizontal="left" vertical="top" wrapText="1"/>
      <protection locked="0"/>
    </xf>
    <xf numFmtId="49" fontId="6" fillId="0" borderId="1" xfId="1" quotePrefix="1" applyNumberFormat="1" applyFont="1" applyBorder="1" applyAlignment="1" applyProtection="1">
      <alignment horizontal="left" vertical="top" wrapText="1"/>
      <protection locked="0"/>
    </xf>
    <xf numFmtId="49" fontId="6" fillId="0" borderId="19" xfId="1" quotePrefix="1" applyNumberFormat="1" applyFont="1" applyBorder="1" applyAlignment="1" applyProtection="1">
      <alignment horizontal="left" vertical="top" wrapText="1"/>
      <protection locked="0"/>
    </xf>
    <xf numFmtId="0" fontId="6" fillId="0" borderId="24" xfId="1" applyFont="1" applyBorder="1" applyAlignment="1">
      <alignment horizontal="left" vertical="top" indent="2"/>
    </xf>
    <xf numFmtId="0" fontId="6" fillId="0" borderId="9" xfId="1" applyFont="1" applyBorder="1" applyAlignment="1">
      <alignment horizontal="left" vertical="top" indent="2"/>
    </xf>
    <xf numFmtId="0" fontId="6" fillId="0" borderId="27" xfId="1" applyFont="1" applyBorder="1" applyAlignment="1">
      <alignment horizontal="left" vertical="top" indent="2"/>
    </xf>
    <xf numFmtId="0" fontId="6" fillId="0" borderId="28" xfId="1" applyFont="1" applyBorder="1" applyAlignment="1">
      <alignment horizontal="left" vertical="top" indent="2"/>
    </xf>
    <xf numFmtId="41" fontId="6" fillId="0" borderId="2" xfId="1" quotePrefix="1" applyNumberFormat="1" applyFont="1" applyBorder="1" applyAlignment="1" applyProtection="1">
      <alignment horizontal="left" vertical="top" wrapText="1"/>
      <protection locked="0"/>
    </xf>
    <xf numFmtId="41" fontId="6" fillId="0" borderId="2" xfId="1" applyNumberFormat="1" applyFont="1" applyBorder="1" applyAlignment="1" applyProtection="1">
      <alignment horizontal="left" vertical="top"/>
      <protection locked="0"/>
    </xf>
    <xf numFmtId="0" fontId="18" fillId="0" borderId="13" xfId="1" applyFont="1" applyBorder="1" applyAlignment="1">
      <alignment horizontal="left" vertical="top"/>
    </xf>
    <xf numFmtId="0" fontId="18" fillId="0" borderId="14" xfId="1" applyFont="1" applyBorder="1" applyAlignment="1">
      <alignment horizontal="left" vertical="top"/>
    </xf>
    <xf numFmtId="0" fontId="6" fillId="0" borderId="32" xfId="1" applyFont="1" applyBorder="1" applyAlignment="1">
      <alignment horizontal="left" vertical="top"/>
    </xf>
    <xf numFmtId="0" fontId="6" fillId="0" borderId="33" xfId="1" applyFont="1" applyBorder="1" applyAlignment="1">
      <alignment horizontal="left" vertical="top"/>
    </xf>
    <xf numFmtId="41" fontId="6" fillId="0" borderId="31" xfId="1" applyNumberFormat="1" applyFont="1" applyBorder="1" applyAlignment="1" applyProtection="1">
      <alignment horizontal="left" vertical="top" wrapText="1"/>
      <protection locked="0"/>
    </xf>
    <xf numFmtId="41" fontId="6" fillId="0" borderId="31" xfId="1" applyNumberFormat="1" applyFont="1" applyBorder="1" applyAlignment="1" applyProtection="1">
      <alignment horizontal="left" vertical="top"/>
      <protection locked="0"/>
    </xf>
    <xf numFmtId="0" fontId="5" fillId="0" borderId="50" xfId="1" applyFont="1" applyBorder="1" applyAlignment="1">
      <alignment horizontal="left" vertical="top"/>
    </xf>
    <xf numFmtId="0" fontId="5" fillId="0" borderId="51" xfId="1" applyFont="1" applyBorder="1" applyAlignment="1">
      <alignment horizontal="left" vertical="top"/>
    </xf>
    <xf numFmtId="0" fontId="19" fillId="0" borderId="46" xfId="1" applyFont="1" applyBorder="1" applyAlignment="1">
      <alignment vertical="top"/>
    </xf>
    <xf numFmtId="0" fontId="20" fillId="0" borderId="0" xfId="1" applyFont="1" applyAlignment="1">
      <alignment horizontal="center" vertical="top" wrapText="1"/>
    </xf>
    <xf numFmtId="0" fontId="25" fillId="0" borderId="0" xfId="1" applyFont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 vertical="top"/>
    </xf>
    <xf numFmtId="0" fontId="20" fillId="0" borderId="4" xfId="0" applyFont="1" applyBorder="1" applyAlignment="1">
      <alignment horizontal="center" vertical="top"/>
    </xf>
    <xf numFmtId="0" fontId="20" fillId="0" borderId="5" xfId="0" applyFont="1" applyBorder="1" applyAlignment="1">
      <alignment horizontal="center" vertical="top"/>
    </xf>
    <xf numFmtId="0" fontId="20" fillId="0" borderId="2" xfId="0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/>
    </xf>
    <xf numFmtId="0" fontId="20" fillId="0" borderId="2" xfId="0" applyFont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top" wrapText="1"/>
    </xf>
    <xf numFmtId="0" fontId="8" fillId="3" borderId="2" xfId="0" applyFont="1" applyFill="1" applyBorder="1" applyAlignment="1">
      <alignment horizontal="center" vertical="top"/>
    </xf>
    <xf numFmtId="0" fontId="8" fillId="4" borderId="2" xfId="0" applyFont="1" applyFill="1" applyBorder="1" applyAlignment="1">
      <alignment horizontal="center" vertical="top"/>
    </xf>
    <xf numFmtId="0" fontId="20" fillId="0" borderId="2" xfId="0" applyFont="1" applyBorder="1" applyAlignment="1">
      <alignment horizontal="left" vertical="top"/>
    </xf>
    <xf numFmtId="0" fontId="20" fillId="0" borderId="3" xfId="0" applyFont="1" applyBorder="1" applyAlignment="1">
      <alignment horizontal="center" vertical="top" wrapText="1"/>
    </xf>
    <xf numFmtId="0" fontId="20" fillId="0" borderId="4" xfId="0" applyFont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 wrapText="1"/>
    </xf>
    <xf numFmtId="0" fontId="20" fillId="0" borderId="3" xfId="0" applyFont="1" applyBorder="1" applyAlignment="1">
      <alignment horizontal="left" vertical="top" wrapText="1"/>
    </xf>
    <xf numFmtId="0" fontId="20" fillId="0" borderId="4" xfId="0" applyFont="1" applyBorder="1" applyAlignment="1">
      <alignment horizontal="left" vertical="top" wrapText="1"/>
    </xf>
    <xf numFmtId="0" fontId="20" fillId="0" borderId="5" xfId="0" applyFont="1" applyBorder="1" applyAlignment="1">
      <alignment horizontal="left" vertical="top" wrapText="1"/>
    </xf>
    <xf numFmtId="0" fontId="20" fillId="5" borderId="2" xfId="0" applyFont="1" applyFill="1" applyBorder="1" applyAlignment="1">
      <alignment horizontal="center" vertical="top"/>
    </xf>
    <xf numFmtId="0" fontId="20" fillId="0" borderId="0" xfId="0" applyFont="1" applyAlignment="1">
      <alignment horizontal="left" vertical="top"/>
    </xf>
  </cellXfs>
  <cellStyles count="3">
    <cellStyle name="Comma 2" xfId="2" xr:uid="{E33DA804-7124-46A2-9041-B798AFCB24B7}"/>
    <cellStyle name="Normal" xfId="0" builtinId="0"/>
    <cellStyle name="Normal 2" xfId="1" xr:uid="{2C77B066-EFB7-4F1F-BE8A-6AFCB164AC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587829</xdr:colOff>
      <xdr:row>23</xdr:row>
      <xdr:rowOff>33565</xdr:rowOff>
    </xdr:from>
    <xdr:to>
      <xdr:col>0</xdr:col>
      <xdr:colOff>937079</xdr:colOff>
      <xdr:row>23</xdr:row>
      <xdr:rowOff>274865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AD67C378-F498-41BC-BF83-2813BAB13E1A}"/>
            </a:ext>
          </a:extLst>
        </xdr:cNvPr>
        <xdr:cNvSpPr/>
      </xdr:nvSpPr>
      <xdr:spPr>
        <a:xfrm>
          <a:off x="587829" y="7966529"/>
          <a:ext cx="349250" cy="2413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th-TH" sz="1100"/>
        </a:p>
      </xdr:txBody>
    </xdr:sp>
    <xdr:clientData/>
  </xdr:twoCellAnchor>
  <xdr:twoCellAnchor>
    <xdr:from>
      <xdr:col>15</xdr:col>
      <xdr:colOff>802821</xdr:colOff>
      <xdr:row>0</xdr:row>
      <xdr:rowOff>163285</xdr:rowOff>
    </xdr:from>
    <xdr:to>
      <xdr:col>15</xdr:col>
      <xdr:colOff>2514146</xdr:colOff>
      <xdr:row>2</xdr:row>
      <xdr:rowOff>68035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CD982CA-F637-4D6B-B1E3-4C68870917C1}"/>
            </a:ext>
          </a:extLst>
        </xdr:cNvPr>
        <xdr:cNvSpPr txBox="1"/>
      </xdr:nvSpPr>
      <xdr:spPr>
        <a:xfrm>
          <a:off x="14532428" y="163285"/>
          <a:ext cx="1711325" cy="5442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latin typeface="TH SarabunPSK" panose="020B0500040200020003" pitchFamily="34" charset="-34"/>
              <a:cs typeface="TH SarabunPSK" panose="020B0500040200020003" pitchFamily="34" charset="-34"/>
            </a:rPr>
            <a:t>Fm_</a:t>
          </a:r>
          <a:r>
            <a:rPr lang="th-TH" sz="1800" b="1">
              <a:latin typeface="TH SarabunPSK" panose="020B0500040200020003" pitchFamily="34" charset="-34"/>
              <a:cs typeface="TH SarabunPSK" panose="020B0500040200020003" pitchFamily="34" charset="-34"/>
            </a:rPr>
            <a:t>คำขอ_102</a:t>
          </a:r>
          <a:endParaRPr lang="en-US" sz="18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423333</xdr:colOff>
      <xdr:row>39</xdr:row>
      <xdr:rowOff>0</xdr:rowOff>
    </xdr:from>
    <xdr:to>
      <xdr:col>0</xdr:col>
      <xdr:colOff>775758</xdr:colOff>
      <xdr:row>39</xdr:row>
      <xdr:rowOff>259292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8AB9CD5F-5697-4FBB-B7D5-D669D601F6B6}"/>
            </a:ext>
          </a:extLst>
        </xdr:cNvPr>
        <xdr:cNvSpPr/>
      </xdr:nvSpPr>
      <xdr:spPr>
        <a:xfrm>
          <a:off x="426508" y="18488025"/>
          <a:ext cx="346075" cy="25611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th-TH" sz="1100">
            <a:ln w="28575"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15</xdr:col>
      <xdr:colOff>353786</xdr:colOff>
      <xdr:row>0</xdr:row>
      <xdr:rowOff>105682</xdr:rowOff>
    </xdr:from>
    <xdr:to>
      <xdr:col>15</xdr:col>
      <xdr:colOff>2068286</xdr:colOff>
      <xdr:row>2</xdr:row>
      <xdr:rowOff>105682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5C4638E-3804-4B0F-9E33-3743916156FB}"/>
            </a:ext>
          </a:extLst>
        </xdr:cNvPr>
        <xdr:cNvSpPr txBox="1"/>
      </xdr:nvSpPr>
      <xdr:spPr>
        <a:xfrm>
          <a:off x="13090072" y="105682"/>
          <a:ext cx="1714500" cy="5442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latin typeface="TH SarabunPSK" panose="020B0500040200020003" pitchFamily="34" charset="-34"/>
              <a:cs typeface="TH SarabunPSK" panose="020B0500040200020003" pitchFamily="34" charset="-34"/>
            </a:rPr>
            <a:t>Fm_</a:t>
          </a:r>
          <a:r>
            <a:rPr lang="th-TH" sz="1800" b="1">
              <a:latin typeface="TH SarabunPSK" panose="020B0500040200020003" pitchFamily="34" charset="-34"/>
              <a:cs typeface="TH SarabunPSK" panose="020B0500040200020003" pitchFamily="34" charset="-34"/>
            </a:rPr>
            <a:t>คำขอ_101</a:t>
          </a:r>
          <a:endParaRPr lang="en-US" sz="18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</xdr:colOff>
      <xdr:row>28</xdr:row>
      <xdr:rowOff>169334</xdr:rowOff>
    </xdr:from>
    <xdr:to>
      <xdr:col>14</xdr:col>
      <xdr:colOff>148167</xdr:colOff>
      <xdr:row>30</xdr:row>
      <xdr:rowOff>338667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121544-6391-477A-8EFA-454A22727C6A}"/>
            </a:ext>
          </a:extLst>
        </xdr:cNvPr>
        <xdr:cNvSpPr txBox="1"/>
      </xdr:nvSpPr>
      <xdr:spPr>
        <a:xfrm>
          <a:off x="5" y="12542309"/>
          <a:ext cx="9174687" cy="9186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                 เป็นส่วนกรอกข้อมูล</a:t>
          </a:r>
        </a:p>
        <a:p>
          <a:r>
            <a:rPr lang="th-TH" sz="1600" b="0" i="0" u="sng" strike="noStrike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หมายเหตุ</a:t>
          </a:r>
          <a:r>
            <a:rPr lang="th-TH" sz="1600" b="0" i="0" u="none" strike="noStrike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(1) สำหรับบันทึกค่าตอบแทนฯ เฉลี่ยของพนักงานราชการ โดยไม่รวมกลุ่มเชี่ยวชาญพิเศษ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 i="0" u="none" strike="noStrike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 </a:t>
          </a:r>
        </a:p>
        <a:p>
          <a:r>
            <a:rPr lang="th-TH" sz="1600" b="0" i="0" u="none" strike="noStrike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    (2) สำหรับบันทึกค่าตอบแทนฯ เฉลี่ยของพนักงานกลุ่มเชี่ยวชาญพิเศษ ซึ่งไม่ตั้งงบประมาณสำหรับการเลื่อนเงินเดือน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</xdr:txBody>
    </xdr:sp>
    <xdr:clientData/>
  </xdr:twoCellAnchor>
  <xdr:twoCellAnchor>
    <xdr:from>
      <xdr:col>0</xdr:col>
      <xdr:colOff>237068</xdr:colOff>
      <xdr:row>28</xdr:row>
      <xdr:rowOff>231778</xdr:rowOff>
    </xdr:from>
    <xdr:to>
      <xdr:col>0</xdr:col>
      <xdr:colOff>600748</xdr:colOff>
      <xdr:row>29</xdr:row>
      <xdr:rowOff>152403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03932FA4-AF99-4548-8FF6-601F843F1FCA}"/>
            </a:ext>
          </a:extLst>
        </xdr:cNvPr>
        <xdr:cNvSpPr/>
      </xdr:nvSpPr>
      <xdr:spPr>
        <a:xfrm>
          <a:off x="240243" y="12607928"/>
          <a:ext cx="357330" cy="2317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th-TH" sz="11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15</xdr:row>
      <xdr:rowOff>653143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7FAA5D8-15C1-40D7-8022-554EAAB45345}"/>
            </a:ext>
          </a:extLst>
        </xdr:cNvPr>
        <xdr:cNvSpPr/>
      </xdr:nvSpPr>
      <xdr:spPr>
        <a:xfrm>
          <a:off x="5734050" y="5086350"/>
          <a:ext cx="845003" cy="1989818"/>
        </a:xfrm>
        <a:prstGeom prst="rect">
          <a:avLst/>
        </a:prstGeom>
        <a:pattFill prst="ltUpDiag">
          <a:fgClr>
            <a:schemeClr val="accent1"/>
          </a:fgClr>
          <a:bgClr>
            <a:schemeClr val="bg1"/>
          </a:bgClr>
        </a:patt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6</xdr:col>
      <xdr:colOff>0</xdr:colOff>
      <xdr:row>12</xdr:row>
      <xdr:rowOff>289833</xdr:rowOff>
    </xdr:from>
    <xdr:to>
      <xdr:col>7</xdr:col>
      <xdr:colOff>1360</xdr:colOff>
      <xdr:row>15</xdr:row>
      <xdr:rowOff>288472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1E33E375-399A-460C-9322-9C154A1251E4}"/>
            </a:ext>
          </a:extLst>
        </xdr:cNvPr>
        <xdr:cNvSpPr/>
      </xdr:nvSpPr>
      <xdr:spPr>
        <a:xfrm>
          <a:off x="6300107" y="4099833"/>
          <a:ext cx="1511753" cy="1264103"/>
        </a:xfrm>
        <a:prstGeom prst="rect">
          <a:avLst/>
        </a:prstGeom>
        <a:pattFill prst="ltUpDiag">
          <a:fgClr>
            <a:schemeClr val="accent1"/>
          </a:fgClr>
          <a:bgClr>
            <a:schemeClr val="bg1"/>
          </a:bgClr>
        </a:patt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16</xdr:col>
      <xdr:colOff>122464</xdr:colOff>
      <xdr:row>0</xdr:row>
      <xdr:rowOff>149679</xdr:rowOff>
    </xdr:from>
    <xdr:to>
      <xdr:col>18</xdr:col>
      <xdr:colOff>220889</xdr:colOff>
      <xdr:row>2</xdr:row>
      <xdr:rowOff>54429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2CF7F3D-BDD0-4F5F-BE9F-E0D84ADAD2E0}"/>
            </a:ext>
          </a:extLst>
        </xdr:cNvPr>
        <xdr:cNvSpPr txBox="1"/>
      </xdr:nvSpPr>
      <xdr:spPr>
        <a:xfrm>
          <a:off x="15634607" y="149679"/>
          <a:ext cx="1717675" cy="5442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latin typeface="TH SarabunPSK" panose="020B0500040200020003" pitchFamily="34" charset="-34"/>
              <a:cs typeface="TH SarabunPSK" panose="020B0500040200020003" pitchFamily="34" charset="-34"/>
            </a:rPr>
            <a:t>Fm_</a:t>
          </a:r>
          <a:r>
            <a:rPr lang="th-TH" sz="1800" b="1">
              <a:latin typeface="TH SarabunPSK" panose="020B0500040200020003" pitchFamily="34" charset="-34"/>
              <a:cs typeface="TH SarabunPSK" panose="020B0500040200020003" pitchFamily="34" charset="-34"/>
            </a:rPr>
            <a:t>คำขอ_103</a:t>
          </a:r>
          <a:endParaRPr lang="en-US" sz="18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F34E2-95B5-46AB-8323-0339CC8C6100}">
  <sheetPr>
    <pageSetUpPr fitToPage="1"/>
  </sheetPr>
  <dimension ref="A1:P63"/>
  <sheetViews>
    <sheetView view="pageBreakPreview" zoomScaleNormal="90" zoomScaleSheetLayoutView="100" workbookViewId="0">
      <selection activeCell="R4" sqref="R4"/>
    </sheetView>
  </sheetViews>
  <sheetFormatPr defaultColWidth="9.140625" defaultRowHeight="15"/>
  <cols>
    <col min="1" max="1" width="20.140625" style="117" customWidth="1"/>
    <col min="2" max="2" width="10.5703125" style="117" customWidth="1"/>
    <col min="3" max="3" width="9.5703125" style="117" customWidth="1"/>
    <col min="4" max="4" width="21.5703125" style="117" customWidth="1"/>
    <col min="5" max="5" width="10.7109375" style="117" customWidth="1"/>
    <col min="6" max="6" width="21.5703125" style="117" customWidth="1"/>
    <col min="7" max="7" width="11.140625" style="117" customWidth="1"/>
    <col min="8" max="8" width="11.42578125" style="117" customWidth="1"/>
    <col min="9" max="9" width="11" style="117" customWidth="1"/>
    <col min="10" max="10" width="11.28515625" style="117" customWidth="1"/>
    <col min="11" max="11" width="11.42578125" style="117" customWidth="1"/>
    <col min="12" max="12" width="13" style="117" customWidth="1"/>
    <col min="13" max="13" width="9.42578125" style="117" customWidth="1"/>
    <col min="14" max="14" width="13.140625" style="117" customWidth="1"/>
    <col min="15" max="15" width="10.28515625" style="117" customWidth="1"/>
    <col min="16" max="16" width="43.42578125" style="117" customWidth="1"/>
    <col min="17" max="16384" width="9.140625" style="117"/>
  </cols>
  <sheetData>
    <row r="1" spans="1:16" ht="23.25" customHeight="1">
      <c r="A1" s="231" t="s">
        <v>149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</row>
    <row r="2" spans="1:16" ht="23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</row>
    <row r="3" spans="1:16" s="26" customFormat="1" ht="21">
      <c r="A3" s="20" t="s">
        <v>131</v>
      </c>
      <c r="B3" s="113"/>
      <c r="C3" s="22" t="s">
        <v>77</v>
      </c>
      <c r="D3" s="22" t="s">
        <v>189</v>
      </c>
      <c r="E3" s="113"/>
      <c r="F3" s="22" t="s">
        <v>77</v>
      </c>
      <c r="G3" s="22" t="s">
        <v>78</v>
      </c>
      <c r="H3" s="22"/>
      <c r="I3" s="114" t="e">
        <f>+E3/B3*100</f>
        <v>#DIV/0!</v>
      </c>
      <c r="J3" s="22"/>
      <c r="K3" s="20" t="s">
        <v>79</v>
      </c>
      <c r="L3" s="113">
        <f>+B3-E3</f>
        <v>0</v>
      </c>
      <c r="M3" s="22" t="s">
        <v>77</v>
      </c>
      <c r="N3" s="22" t="s">
        <v>78</v>
      </c>
      <c r="O3" s="114" t="e">
        <f>+L3/B3*100</f>
        <v>#DIV/0!</v>
      </c>
    </row>
    <row r="4" spans="1:16" s="26" customFormat="1" ht="26.25" customHeight="1">
      <c r="A4" s="20" t="s">
        <v>166</v>
      </c>
      <c r="B4" s="115"/>
      <c r="C4" s="22" t="s">
        <v>77</v>
      </c>
      <c r="D4" s="124" t="s">
        <v>190</v>
      </c>
      <c r="E4" s="115"/>
      <c r="F4" s="22" t="s">
        <v>77</v>
      </c>
      <c r="G4" s="22" t="s">
        <v>78</v>
      </c>
      <c r="H4" s="22"/>
      <c r="I4" s="116" t="e">
        <f>+E4/B4*100</f>
        <v>#DIV/0!</v>
      </c>
      <c r="J4" s="22"/>
      <c r="K4" s="20" t="s">
        <v>79</v>
      </c>
      <c r="L4" s="115">
        <f>+B4-E4</f>
        <v>0</v>
      </c>
      <c r="M4" s="22" t="s">
        <v>77</v>
      </c>
      <c r="N4" s="22" t="s">
        <v>78</v>
      </c>
      <c r="O4" s="116" t="e">
        <f>+L4/B4*100</f>
        <v>#DIV/0!</v>
      </c>
    </row>
    <row r="5" spans="1:16" ht="21" customHeight="1">
      <c r="A5" s="126"/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26"/>
      <c r="M5" s="129"/>
      <c r="N5" s="232" t="s">
        <v>81</v>
      </c>
      <c r="O5" s="232"/>
      <c r="P5" s="232"/>
    </row>
    <row r="6" spans="1:16" s="26" customFormat="1" ht="30.75" customHeight="1">
      <c r="A6" s="233" t="s">
        <v>82</v>
      </c>
      <c r="B6" s="234"/>
      <c r="C6" s="234"/>
      <c r="D6" s="234"/>
      <c r="E6" s="239" t="s">
        <v>162</v>
      </c>
      <c r="F6" s="240"/>
      <c r="G6" s="241" t="s">
        <v>3</v>
      </c>
      <c r="H6" s="242"/>
      <c r="I6" s="242"/>
      <c r="J6" s="242"/>
      <c r="K6" s="242"/>
      <c r="L6" s="243"/>
      <c r="M6" s="244" t="s">
        <v>83</v>
      </c>
      <c r="N6" s="245"/>
      <c r="O6" s="245"/>
      <c r="P6" s="246"/>
    </row>
    <row r="7" spans="1:16" s="26" customFormat="1" ht="27" customHeight="1">
      <c r="A7" s="235"/>
      <c r="B7" s="236"/>
      <c r="C7" s="236"/>
      <c r="D7" s="236"/>
      <c r="E7" s="253" t="s">
        <v>84</v>
      </c>
      <c r="F7" s="253"/>
      <c r="G7" s="241">
        <v>2571</v>
      </c>
      <c r="H7" s="243"/>
      <c r="I7" s="241">
        <v>2572</v>
      </c>
      <c r="J7" s="243"/>
      <c r="K7" s="241">
        <v>2573</v>
      </c>
      <c r="L7" s="243"/>
      <c r="M7" s="247"/>
      <c r="N7" s="248"/>
      <c r="O7" s="248"/>
      <c r="P7" s="249"/>
    </row>
    <row r="8" spans="1:16" s="26" customFormat="1" ht="25.5" customHeight="1">
      <c r="A8" s="237"/>
      <c r="B8" s="238"/>
      <c r="C8" s="238"/>
      <c r="D8" s="238"/>
      <c r="E8" s="29" t="s">
        <v>38</v>
      </c>
      <c r="F8" s="30" t="s">
        <v>85</v>
      </c>
      <c r="G8" s="31" t="s">
        <v>38</v>
      </c>
      <c r="H8" s="32" t="s">
        <v>85</v>
      </c>
      <c r="I8" s="31" t="s">
        <v>38</v>
      </c>
      <c r="J8" s="32" t="s">
        <v>85</v>
      </c>
      <c r="K8" s="33" t="s">
        <v>38</v>
      </c>
      <c r="L8" s="32" t="s">
        <v>85</v>
      </c>
      <c r="M8" s="250"/>
      <c r="N8" s="251"/>
      <c r="O8" s="251"/>
      <c r="P8" s="252"/>
    </row>
    <row r="9" spans="1:16" ht="61.5" customHeight="1">
      <c r="A9" s="254" t="s">
        <v>167</v>
      </c>
      <c r="B9" s="255"/>
      <c r="C9" s="255"/>
      <c r="D9" s="255"/>
      <c r="E9" s="130"/>
      <c r="F9" s="131"/>
      <c r="G9" s="132">
        <f>+E22</f>
        <v>0</v>
      </c>
      <c r="H9" s="133">
        <f>+F22/12</f>
        <v>0</v>
      </c>
      <c r="I9" s="132">
        <f>+G22</f>
        <v>0</v>
      </c>
      <c r="J9" s="133">
        <f>+H22/12</f>
        <v>0</v>
      </c>
      <c r="K9" s="132">
        <f>+I22</f>
        <v>0</v>
      </c>
      <c r="L9" s="133">
        <f>+J22/12</f>
        <v>0</v>
      </c>
      <c r="M9" s="256" t="s">
        <v>174</v>
      </c>
      <c r="N9" s="255"/>
      <c r="O9" s="255"/>
      <c r="P9" s="257"/>
    </row>
    <row r="10" spans="1:16" ht="28.5" customHeight="1">
      <c r="A10" s="220" t="s">
        <v>168</v>
      </c>
      <c r="B10" s="221"/>
      <c r="C10" s="221"/>
      <c r="D10" s="221"/>
      <c r="E10" s="134">
        <f t="shared" ref="E10:L10" si="0">+E11+E12+E13+E14</f>
        <v>0</v>
      </c>
      <c r="F10" s="135">
        <f t="shared" si="0"/>
        <v>0</v>
      </c>
      <c r="G10" s="134">
        <f t="shared" si="0"/>
        <v>0</v>
      </c>
      <c r="H10" s="135">
        <f t="shared" si="0"/>
        <v>0</v>
      </c>
      <c r="I10" s="134">
        <f t="shared" si="0"/>
        <v>0</v>
      </c>
      <c r="J10" s="135">
        <f t="shared" si="0"/>
        <v>0</v>
      </c>
      <c r="K10" s="134">
        <f t="shared" si="0"/>
        <v>0</v>
      </c>
      <c r="L10" s="135">
        <f t="shared" si="0"/>
        <v>0</v>
      </c>
      <c r="M10" s="222" t="s">
        <v>175</v>
      </c>
      <c r="N10" s="223"/>
      <c r="O10" s="223"/>
      <c r="P10" s="224"/>
    </row>
    <row r="11" spans="1:16" ht="25.5" customHeight="1">
      <c r="A11" s="136" t="s">
        <v>102</v>
      </c>
      <c r="B11" s="137"/>
      <c r="C11" s="137"/>
      <c r="D11" s="137"/>
      <c r="E11" s="138"/>
      <c r="F11" s="139"/>
      <c r="G11" s="140"/>
      <c r="H11" s="141"/>
      <c r="I11" s="140"/>
      <c r="J11" s="141"/>
      <c r="K11" s="140"/>
      <c r="L11" s="141"/>
      <c r="M11" s="225"/>
      <c r="N11" s="226"/>
      <c r="O11" s="226"/>
      <c r="P11" s="227"/>
    </row>
    <row r="12" spans="1:16" ht="25.5" customHeight="1">
      <c r="A12" s="136" t="s">
        <v>103</v>
      </c>
      <c r="B12" s="137"/>
      <c r="C12" s="137"/>
      <c r="D12" s="137"/>
      <c r="E12" s="138">
        <v>0</v>
      </c>
      <c r="F12" s="139">
        <v>0</v>
      </c>
      <c r="G12" s="140">
        <v>0</v>
      </c>
      <c r="H12" s="141">
        <v>0</v>
      </c>
      <c r="I12" s="140">
        <v>0</v>
      </c>
      <c r="J12" s="141">
        <v>0</v>
      </c>
      <c r="K12" s="140">
        <v>0</v>
      </c>
      <c r="L12" s="141">
        <v>0</v>
      </c>
      <c r="M12" s="225"/>
      <c r="N12" s="226"/>
      <c r="O12" s="226"/>
      <c r="P12" s="227"/>
    </row>
    <row r="13" spans="1:16" ht="25.5" customHeight="1">
      <c r="A13" s="136" t="s">
        <v>104</v>
      </c>
      <c r="B13" s="137"/>
      <c r="C13" s="137"/>
      <c r="D13" s="137"/>
      <c r="E13" s="138">
        <v>0</v>
      </c>
      <c r="F13" s="139">
        <v>0</v>
      </c>
      <c r="G13" s="140">
        <v>0</v>
      </c>
      <c r="H13" s="141">
        <v>0</v>
      </c>
      <c r="I13" s="140">
        <v>0</v>
      </c>
      <c r="J13" s="141">
        <v>0</v>
      </c>
      <c r="K13" s="140">
        <v>0</v>
      </c>
      <c r="L13" s="141">
        <v>0</v>
      </c>
      <c r="M13" s="225"/>
      <c r="N13" s="226"/>
      <c r="O13" s="226"/>
      <c r="P13" s="227"/>
    </row>
    <row r="14" spans="1:16" ht="25.5" customHeight="1">
      <c r="A14" s="142" t="s">
        <v>105</v>
      </c>
      <c r="B14" s="143"/>
      <c r="C14" s="143"/>
      <c r="D14" s="143"/>
      <c r="E14" s="144">
        <v>0</v>
      </c>
      <c r="F14" s="145">
        <v>0</v>
      </c>
      <c r="G14" s="146">
        <v>0</v>
      </c>
      <c r="H14" s="147">
        <v>0</v>
      </c>
      <c r="I14" s="146">
        <v>0</v>
      </c>
      <c r="J14" s="147">
        <v>0</v>
      </c>
      <c r="K14" s="146">
        <v>0</v>
      </c>
      <c r="L14" s="147">
        <v>0</v>
      </c>
      <c r="M14" s="228"/>
      <c r="N14" s="229"/>
      <c r="O14" s="229"/>
      <c r="P14" s="230"/>
    </row>
    <row r="15" spans="1:16" s="26" customFormat="1" ht="21">
      <c r="A15" s="258" t="s">
        <v>169</v>
      </c>
      <c r="B15" s="259"/>
      <c r="C15" s="259"/>
      <c r="D15" s="259"/>
      <c r="E15" s="148">
        <f t="shared" ref="E15:L15" si="1">+E9-E10</f>
        <v>0</v>
      </c>
      <c r="F15" s="149">
        <f t="shared" si="1"/>
        <v>0</v>
      </c>
      <c r="G15" s="148">
        <f t="shared" si="1"/>
        <v>0</v>
      </c>
      <c r="H15" s="149">
        <f t="shared" si="1"/>
        <v>0</v>
      </c>
      <c r="I15" s="148">
        <f t="shared" si="1"/>
        <v>0</v>
      </c>
      <c r="J15" s="149">
        <f t="shared" si="1"/>
        <v>0</v>
      </c>
      <c r="K15" s="148">
        <f t="shared" si="1"/>
        <v>0</v>
      </c>
      <c r="L15" s="149">
        <f t="shared" si="1"/>
        <v>0</v>
      </c>
      <c r="M15" s="260"/>
      <c r="N15" s="260"/>
      <c r="O15" s="260"/>
      <c r="P15" s="260"/>
    </row>
    <row r="16" spans="1:16" s="26" customFormat="1" ht="21">
      <c r="A16" s="261" t="s">
        <v>106</v>
      </c>
      <c r="B16" s="255"/>
      <c r="C16" s="255"/>
      <c r="D16" s="255"/>
      <c r="E16" s="148"/>
      <c r="F16" s="150">
        <f>F15*6</f>
        <v>0</v>
      </c>
      <c r="G16" s="148"/>
      <c r="H16" s="150">
        <f>H15*6</f>
        <v>0</v>
      </c>
      <c r="I16" s="148"/>
      <c r="J16" s="150">
        <f>J15*6</f>
        <v>0</v>
      </c>
      <c r="K16" s="148"/>
      <c r="L16" s="150">
        <f>L15*6</f>
        <v>0</v>
      </c>
      <c r="M16" s="254" t="s">
        <v>165</v>
      </c>
      <c r="N16" s="255"/>
      <c r="O16" s="255"/>
      <c r="P16" s="257"/>
    </row>
    <row r="17" spans="1:16" s="26" customFormat="1" ht="21">
      <c r="A17" s="261" t="s">
        <v>107</v>
      </c>
      <c r="B17" s="255"/>
      <c r="C17" s="255"/>
      <c r="D17" s="255"/>
      <c r="E17" s="148"/>
      <c r="F17" s="150">
        <f>F16*1.03</f>
        <v>0</v>
      </c>
      <c r="G17" s="148"/>
      <c r="H17" s="150">
        <f>H16*1.03</f>
        <v>0</v>
      </c>
      <c r="I17" s="148"/>
      <c r="J17" s="150">
        <f>J16*1.03</f>
        <v>0</v>
      </c>
      <c r="K17" s="148"/>
      <c r="L17" s="150">
        <f>L16*1.03</f>
        <v>0</v>
      </c>
      <c r="M17" s="254" t="s">
        <v>132</v>
      </c>
      <c r="N17" s="255"/>
      <c r="O17" s="255"/>
      <c r="P17" s="257"/>
    </row>
    <row r="18" spans="1:16" ht="25.5" customHeight="1">
      <c r="A18" s="262" t="s">
        <v>170</v>
      </c>
      <c r="B18" s="263"/>
      <c r="C18" s="263"/>
      <c r="D18" s="263"/>
      <c r="E18" s="151">
        <f>+E15</f>
        <v>0</v>
      </c>
      <c r="F18" s="152">
        <f>+F17*2</f>
        <v>0</v>
      </c>
      <c r="G18" s="151">
        <f>+G15</f>
        <v>0</v>
      </c>
      <c r="H18" s="152">
        <f>+H17*2</f>
        <v>0</v>
      </c>
      <c r="I18" s="151">
        <f>+I15</f>
        <v>0</v>
      </c>
      <c r="J18" s="152">
        <f>+J17*2</f>
        <v>0</v>
      </c>
      <c r="K18" s="151">
        <f>+K15</f>
        <v>0</v>
      </c>
      <c r="L18" s="152">
        <f>+L17*2</f>
        <v>0</v>
      </c>
      <c r="M18" s="264"/>
      <c r="N18" s="265"/>
      <c r="O18" s="265"/>
      <c r="P18" s="266"/>
    </row>
    <row r="19" spans="1:16" ht="27" customHeight="1">
      <c r="A19" s="267" t="s">
        <v>171</v>
      </c>
      <c r="B19" s="268"/>
      <c r="C19" s="268"/>
      <c r="D19" s="268"/>
      <c r="E19" s="153"/>
      <c r="F19" s="154">
        <f>+F18*1.06</f>
        <v>0</v>
      </c>
      <c r="G19" s="153"/>
      <c r="H19" s="154">
        <f>+H18*1.06</f>
        <v>0</v>
      </c>
      <c r="I19" s="153"/>
      <c r="J19" s="154">
        <f>+J18*1.06</f>
        <v>0</v>
      </c>
      <c r="K19" s="153"/>
      <c r="L19" s="154">
        <f>+L18*1.06</f>
        <v>0</v>
      </c>
      <c r="M19" s="269" t="s">
        <v>108</v>
      </c>
      <c r="N19" s="270"/>
      <c r="O19" s="270"/>
      <c r="P19" s="271"/>
    </row>
    <row r="20" spans="1:16" ht="21.75" thickBot="1">
      <c r="A20" s="272" t="s">
        <v>172</v>
      </c>
      <c r="B20" s="273"/>
      <c r="C20" s="273"/>
      <c r="D20" s="273"/>
      <c r="E20" s="155">
        <f>+E18</f>
        <v>0</v>
      </c>
      <c r="F20" s="156">
        <f>+F19</f>
        <v>0</v>
      </c>
      <c r="G20" s="155">
        <f>+G18</f>
        <v>0</v>
      </c>
      <c r="H20" s="156">
        <f>+H19</f>
        <v>0</v>
      </c>
      <c r="I20" s="155">
        <f>+I18</f>
        <v>0</v>
      </c>
      <c r="J20" s="156">
        <f>+J19</f>
        <v>0</v>
      </c>
      <c r="K20" s="155">
        <f>+K18</f>
        <v>0</v>
      </c>
      <c r="L20" s="156">
        <f>+L19</f>
        <v>0</v>
      </c>
      <c r="M20" s="274"/>
      <c r="N20" s="275"/>
      <c r="O20" s="275"/>
      <c r="P20" s="276"/>
    </row>
    <row r="21" spans="1:16" ht="28.5" customHeight="1" thickTop="1">
      <c r="A21" s="277" t="s">
        <v>109</v>
      </c>
      <c r="B21" s="278"/>
      <c r="C21" s="278"/>
      <c r="D21" s="278"/>
      <c r="E21" s="157">
        <v>0</v>
      </c>
      <c r="F21" s="157">
        <v>0</v>
      </c>
      <c r="G21" s="151">
        <v>0</v>
      </c>
      <c r="H21" s="151">
        <v>0</v>
      </c>
      <c r="I21" s="151">
        <v>0</v>
      </c>
      <c r="J21" s="151">
        <v>0</v>
      </c>
      <c r="K21" s="151">
        <v>0</v>
      </c>
      <c r="L21" s="151">
        <v>0</v>
      </c>
      <c r="M21" s="269"/>
      <c r="N21" s="270"/>
      <c r="O21" s="270"/>
      <c r="P21" s="271"/>
    </row>
    <row r="22" spans="1:16" ht="21.75" thickBot="1">
      <c r="A22" s="272" t="s">
        <v>173</v>
      </c>
      <c r="B22" s="273"/>
      <c r="C22" s="273"/>
      <c r="D22" s="273"/>
      <c r="E22" s="155">
        <f>+E20</f>
        <v>0</v>
      </c>
      <c r="F22" s="156">
        <f>+F20-F21</f>
        <v>0</v>
      </c>
      <c r="G22" s="155">
        <f>+G20</f>
        <v>0</v>
      </c>
      <c r="H22" s="156">
        <f>+H20-H21</f>
        <v>0</v>
      </c>
      <c r="I22" s="155">
        <f>+I20</f>
        <v>0</v>
      </c>
      <c r="J22" s="156">
        <f>+J20-J21</f>
        <v>0</v>
      </c>
      <c r="K22" s="155">
        <f>+K20</f>
        <v>0</v>
      </c>
      <c r="L22" s="156">
        <f>+L20-L21</f>
        <v>0</v>
      </c>
      <c r="M22" s="274"/>
      <c r="N22" s="275"/>
      <c r="O22" s="275"/>
      <c r="P22" s="276"/>
    </row>
    <row r="23" spans="1:16" ht="21.75" thickTop="1">
      <c r="A23" s="279"/>
      <c r="B23" s="279"/>
      <c r="C23" s="279"/>
      <c r="D23" s="279"/>
      <c r="E23" s="158"/>
      <c r="F23" s="158"/>
      <c r="G23" s="158"/>
      <c r="H23" s="158"/>
      <c r="I23" s="158"/>
      <c r="J23" s="158"/>
      <c r="L23" s="159"/>
    </row>
    <row r="24" spans="1:16" ht="21">
      <c r="A24" s="126" t="s">
        <v>119</v>
      </c>
      <c r="B24" s="107" t="s">
        <v>118</v>
      </c>
      <c r="C24" s="126"/>
      <c r="D24" s="126"/>
      <c r="E24" s="126"/>
      <c r="F24" s="126"/>
      <c r="G24" s="126"/>
      <c r="H24" s="126"/>
      <c r="I24" s="126"/>
      <c r="J24" s="126"/>
      <c r="O24" s="160"/>
      <c r="P24" s="161"/>
    </row>
    <row r="25" spans="1:16" ht="21">
      <c r="A25" s="126"/>
      <c r="B25" s="160"/>
      <c r="C25" s="160"/>
      <c r="D25" s="160"/>
      <c r="E25" s="160"/>
      <c r="F25" s="160"/>
      <c r="G25" s="160"/>
      <c r="H25" s="160"/>
      <c r="I25" s="160"/>
      <c r="J25" s="160"/>
    </row>
    <row r="26" spans="1:16" s="111" customFormat="1" ht="21"/>
    <row r="27" spans="1:16" s="111" customFormat="1" ht="21"/>
    <row r="28" spans="1:16" s="111" customFormat="1" ht="21"/>
    <row r="29" spans="1:16" s="111" customFormat="1" ht="21"/>
    <row r="30" spans="1:16" s="111" customFormat="1" ht="21"/>
    <row r="31" spans="1:16" s="111" customFormat="1" ht="21"/>
    <row r="32" spans="1:16" s="111" customFormat="1" ht="21"/>
    <row r="33" s="111" customFormat="1" ht="21"/>
    <row r="34" s="111" customFormat="1" ht="21"/>
    <row r="35" s="111" customFormat="1" ht="21"/>
    <row r="36" s="111" customFormat="1" ht="21"/>
    <row r="37" s="111" customFormat="1" ht="21"/>
    <row r="38" s="111" customFormat="1" ht="21"/>
    <row r="39" s="111" customFormat="1" ht="21"/>
    <row r="40" s="111" customFormat="1" ht="21"/>
    <row r="41" s="111" customFormat="1" ht="21"/>
    <row r="42" s="111" customFormat="1" ht="21"/>
    <row r="43" s="111" customFormat="1" ht="21"/>
    <row r="44" s="111" customFormat="1" ht="21"/>
    <row r="45" s="111" customFormat="1" ht="21"/>
    <row r="46" s="111" customFormat="1" ht="21"/>
    <row r="47" s="111" customFormat="1" ht="21"/>
    <row r="48" s="111" customFormat="1" ht="21"/>
    <row r="49" s="111" customFormat="1" ht="21"/>
    <row r="50" s="111" customFormat="1" ht="21"/>
    <row r="51" s="111" customFormat="1" ht="21"/>
    <row r="52" s="111" customFormat="1" ht="21"/>
    <row r="53" s="111" customFormat="1" ht="21"/>
    <row r="54" s="111" customFormat="1" ht="21"/>
    <row r="55" s="111" customFormat="1" ht="21"/>
    <row r="56" s="111" customFormat="1" ht="21"/>
    <row r="57" s="111" customFormat="1" ht="21"/>
    <row r="58" s="111" customFormat="1" ht="21"/>
    <row r="59" s="111" customFormat="1" ht="21"/>
    <row r="60" s="111" customFormat="1" ht="21"/>
    <row r="61" s="111" customFormat="1" ht="21"/>
    <row r="62" s="111" customFormat="1" ht="21"/>
    <row r="63" s="111" customFormat="1" ht="21"/>
  </sheetData>
  <mergeCells count="31">
    <mergeCell ref="A21:D21"/>
    <mergeCell ref="M21:P21"/>
    <mergeCell ref="A22:D22"/>
    <mergeCell ref="M22:P22"/>
    <mergeCell ref="A23:D23"/>
    <mergeCell ref="A18:D18"/>
    <mergeCell ref="M18:P18"/>
    <mergeCell ref="A19:D19"/>
    <mergeCell ref="M19:P19"/>
    <mergeCell ref="A20:D20"/>
    <mergeCell ref="M20:P20"/>
    <mergeCell ref="A15:D15"/>
    <mergeCell ref="M15:P15"/>
    <mergeCell ref="A16:D16"/>
    <mergeCell ref="M16:P16"/>
    <mergeCell ref="A17:D17"/>
    <mergeCell ref="M17:P17"/>
    <mergeCell ref="A10:D10"/>
    <mergeCell ref="M10:P14"/>
    <mergeCell ref="A1:P1"/>
    <mergeCell ref="N5:P5"/>
    <mergeCell ref="A6:D8"/>
    <mergeCell ref="E6:F6"/>
    <mergeCell ref="G6:L6"/>
    <mergeCell ref="M6:P8"/>
    <mergeCell ref="E7:F7"/>
    <mergeCell ref="G7:H7"/>
    <mergeCell ref="I7:J7"/>
    <mergeCell ref="K7:L7"/>
    <mergeCell ref="A9:D9"/>
    <mergeCell ref="M9:P9"/>
  </mergeCells>
  <printOptions horizontalCentered="1"/>
  <pageMargins left="0.11811023622047245" right="0" top="0.43307086614173229" bottom="0.74803149606299213" header="0.23622047244094491" footer="0"/>
  <pageSetup paperSize="9" scale="61" fitToHeight="0" orientation="landscape" r:id="rId1"/>
  <headerFooter>
    <oddHeader>&amp;R&amp;"TH SarabunPSK,Regular"&amp;14แบบฟอร์มที่ 2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FB427-1299-44CE-BCD8-25CB829A10BB}">
  <sheetPr>
    <pageSetUpPr fitToPage="1"/>
  </sheetPr>
  <dimension ref="A1:P40"/>
  <sheetViews>
    <sheetView view="pageBreakPreview" topLeftCell="A10" zoomScale="90" zoomScaleNormal="90" zoomScaleSheetLayoutView="90" workbookViewId="0">
      <selection activeCell="A26" sqref="A26:D26"/>
    </sheetView>
  </sheetViews>
  <sheetFormatPr defaultColWidth="9" defaultRowHeight="21"/>
  <cols>
    <col min="1" max="1" width="19.85546875" style="1" customWidth="1"/>
    <col min="2" max="2" width="12" style="1" customWidth="1"/>
    <col min="3" max="3" width="11" style="1" customWidth="1"/>
    <col min="4" max="4" width="11.5703125" style="1" customWidth="1"/>
    <col min="5" max="5" width="13.7109375" style="108" customWidth="1"/>
    <col min="6" max="6" width="18.42578125" style="1" customWidth="1"/>
    <col min="7" max="7" width="6.85546875" style="108" bestFit="1" customWidth="1"/>
    <col min="8" max="8" width="12.42578125" style="1" bestFit="1" customWidth="1"/>
    <col min="9" max="9" width="6.85546875" style="1" bestFit="1" customWidth="1"/>
    <col min="10" max="10" width="10.85546875" style="1" bestFit="1" customWidth="1"/>
    <col min="11" max="11" width="7.5703125" style="1" customWidth="1"/>
    <col min="12" max="12" width="10.85546875" style="1" bestFit="1" customWidth="1"/>
    <col min="13" max="13" width="11" style="1" customWidth="1"/>
    <col min="14" max="14" width="14.140625" style="1" customWidth="1"/>
    <col min="15" max="15" width="14.42578125" style="1" customWidth="1"/>
    <col min="16" max="16" width="37.85546875" style="1" customWidth="1"/>
    <col min="17" max="16384" width="9" style="1"/>
  </cols>
  <sheetData>
    <row r="1" spans="1:16" ht="21" customHeight="1">
      <c r="A1" s="280" t="s">
        <v>148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</row>
    <row r="2" spans="1:16" ht="21" customHeight="1">
      <c r="A2" s="280" t="s">
        <v>116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</row>
    <row r="3" spans="1:16">
      <c r="A3" s="281" t="s">
        <v>76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</row>
    <row r="4" spans="1:16" ht="12" customHeight="1">
      <c r="A4" s="6"/>
      <c r="B4" s="7"/>
      <c r="C4" s="7"/>
      <c r="D4" s="7"/>
      <c r="E4" s="5"/>
      <c r="F4" s="3"/>
      <c r="G4" s="4"/>
      <c r="H4" s="3"/>
      <c r="I4" s="3"/>
      <c r="J4" s="3"/>
      <c r="K4" s="3"/>
      <c r="L4" s="3"/>
      <c r="M4" s="3"/>
    </row>
    <row r="5" spans="1:16" ht="23.25" customHeight="1">
      <c r="A5" s="8" t="s">
        <v>135</v>
      </c>
      <c r="B5" s="9"/>
      <c r="C5" s="10" t="s">
        <v>77</v>
      </c>
      <c r="D5" s="10" t="s">
        <v>134</v>
      </c>
      <c r="E5" s="1"/>
      <c r="F5" s="9"/>
      <c r="G5" s="11" t="s">
        <v>77</v>
      </c>
      <c r="H5" s="10" t="s">
        <v>78</v>
      </c>
      <c r="I5" s="10"/>
      <c r="J5" s="12" t="e">
        <f>+F5/B5*100</f>
        <v>#DIV/0!</v>
      </c>
      <c r="K5" s="10" t="s">
        <v>79</v>
      </c>
      <c r="L5" s="13">
        <f>+B5-F5</f>
        <v>0</v>
      </c>
      <c r="M5" s="10" t="s">
        <v>77</v>
      </c>
      <c r="N5" s="14" t="s">
        <v>78</v>
      </c>
      <c r="O5" s="15" t="e">
        <f>+L5/B5*100</f>
        <v>#DIV/0!</v>
      </c>
    </row>
    <row r="6" spans="1:16">
      <c r="A6" s="8"/>
      <c r="B6" s="16"/>
      <c r="C6" s="10"/>
      <c r="D6" s="10" t="s">
        <v>80</v>
      </c>
      <c r="E6" s="1"/>
      <c r="F6" s="17"/>
      <c r="G6" s="11" t="s">
        <v>77</v>
      </c>
      <c r="H6" s="10" t="s">
        <v>78</v>
      </c>
      <c r="I6" s="10"/>
      <c r="J6" s="18" t="e">
        <f>+F6/B5*100</f>
        <v>#DIV/0!</v>
      </c>
      <c r="K6" s="206" t="s">
        <v>136</v>
      </c>
      <c r="L6" s="206"/>
      <c r="M6" s="10"/>
      <c r="N6" s="14"/>
      <c r="O6" s="19"/>
    </row>
    <row r="7" spans="1:16" s="26" customFormat="1">
      <c r="A7" s="20" t="s">
        <v>150</v>
      </c>
      <c r="B7" s="21"/>
      <c r="C7" s="22" t="s">
        <v>77</v>
      </c>
      <c r="D7" s="124" t="s">
        <v>133</v>
      </c>
      <c r="F7" s="23"/>
      <c r="G7" s="24" t="s">
        <v>77</v>
      </c>
      <c r="H7" s="22" t="s">
        <v>78</v>
      </c>
      <c r="I7" s="22"/>
      <c r="J7" s="18" t="e">
        <f>+F7/B7*100</f>
        <v>#DIV/0!</v>
      </c>
      <c r="K7" s="22" t="s">
        <v>79</v>
      </c>
      <c r="L7" s="13">
        <f>+B7-F7</f>
        <v>0</v>
      </c>
      <c r="M7" s="22" t="s">
        <v>77</v>
      </c>
      <c r="N7" s="20" t="s">
        <v>78</v>
      </c>
      <c r="O7" s="25" t="e">
        <f>+L7/B7*100</f>
        <v>#DIV/0!</v>
      </c>
    </row>
    <row r="8" spans="1:16">
      <c r="A8" s="27"/>
      <c r="B8" s="27"/>
      <c r="C8" s="27"/>
      <c r="D8" s="27"/>
      <c r="E8" s="28"/>
      <c r="F8" s="27"/>
      <c r="G8" s="28"/>
      <c r="H8" s="27"/>
      <c r="I8" s="27"/>
      <c r="K8" s="282" t="s">
        <v>81</v>
      </c>
      <c r="L8" s="282"/>
      <c r="M8" s="282"/>
      <c r="N8" s="282"/>
      <c r="O8" s="282"/>
      <c r="P8" s="282"/>
    </row>
    <row r="9" spans="1:16" ht="23.25" customHeight="1">
      <c r="A9" s="283" t="s">
        <v>82</v>
      </c>
      <c r="B9" s="284"/>
      <c r="C9" s="284"/>
      <c r="D9" s="285"/>
      <c r="E9" s="239" t="s">
        <v>162</v>
      </c>
      <c r="F9" s="240"/>
      <c r="G9" s="241" t="s">
        <v>3</v>
      </c>
      <c r="H9" s="242"/>
      <c r="I9" s="242"/>
      <c r="J9" s="242"/>
      <c r="K9" s="242"/>
      <c r="L9" s="243"/>
      <c r="M9" s="292" t="s">
        <v>83</v>
      </c>
      <c r="N9" s="292"/>
      <c r="O9" s="292"/>
      <c r="P9" s="292"/>
    </row>
    <row r="10" spans="1:16" ht="23.25" customHeight="1">
      <c r="A10" s="286"/>
      <c r="B10" s="287"/>
      <c r="C10" s="287"/>
      <c r="D10" s="288"/>
      <c r="E10" s="253" t="s">
        <v>84</v>
      </c>
      <c r="F10" s="253"/>
      <c r="G10" s="241">
        <v>2571</v>
      </c>
      <c r="H10" s="243"/>
      <c r="I10" s="241">
        <v>2572</v>
      </c>
      <c r="J10" s="243"/>
      <c r="K10" s="241">
        <v>2573</v>
      </c>
      <c r="L10" s="243"/>
      <c r="M10" s="292"/>
      <c r="N10" s="292"/>
      <c r="O10" s="292"/>
      <c r="P10" s="292"/>
    </row>
    <row r="11" spans="1:16" ht="25.5" customHeight="1">
      <c r="A11" s="289"/>
      <c r="B11" s="290"/>
      <c r="C11" s="290"/>
      <c r="D11" s="291"/>
      <c r="E11" s="29" t="s">
        <v>38</v>
      </c>
      <c r="F11" s="30" t="s">
        <v>85</v>
      </c>
      <c r="G11" s="31" t="s">
        <v>38</v>
      </c>
      <c r="H11" s="32" t="s">
        <v>85</v>
      </c>
      <c r="I11" s="31" t="s">
        <v>38</v>
      </c>
      <c r="J11" s="32" t="s">
        <v>85</v>
      </c>
      <c r="K11" s="33" t="s">
        <v>38</v>
      </c>
      <c r="L11" s="32" t="s">
        <v>85</v>
      </c>
      <c r="M11" s="292"/>
      <c r="N11" s="292"/>
      <c r="O11" s="292"/>
      <c r="P11" s="292"/>
    </row>
    <row r="12" spans="1:16" ht="26.25">
      <c r="A12" s="293" t="s">
        <v>151</v>
      </c>
      <c r="B12" s="294"/>
      <c r="C12" s="294"/>
      <c r="D12" s="295"/>
      <c r="E12" s="34"/>
      <c r="F12" s="35"/>
      <c r="G12" s="36"/>
      <c r="H12" s="37"/>
      <c r="I12" s="36"/>
      <c r="J12" s="37"/>
      <c r="K12" s="36"/>
      <c r="L12" s="37"/>
      <c r="M12" s="296"/>
      <c r="N12" s="296"/>
      <c r="O12" s="296"/>
      <c r="P12" s="296"/>
    </row>
    <row r="13" spans="1:16" ht="53.45" customHeight="1">
      <c r="A13" s="254" t="s">
        <v>152</v>
      </c>
      <c r="B13" s="255"/>
      <c r="C13" s="255"/>
      <c r="D13" s="257"/>
      <c r="E13" s="38"/>
      <c r="F13" s="39">
        <f>+F7/3</f>
        <v>0</v>
      </c>
      <c r="G13" s="40">
        <f>+E38-E35</f>
        <v>0</v>
      </c>
      <c r="H13" s="41">
        <f>+(F38-F35)/12</f>
        <v>0</v>
      </c>
      <c r="I13" s="40">
        <f>+G38-G35</f>
        <v>0</v>
      </c>
      <c r="J13" s="41">
        <f>+(H38-H35)/12</f>
        <v>0</v>
      </c>
      <c r="K13" s="40">
        <f>+I38-I35</f>
        <v>0</v>
      </c>
      <c r="L13" s="41">
        <f>+(J38-J35)/12</f>
        <v>0</v>
      </c>
      <c r="M13" s="297" t="s">
        <v>163</v>
      </c>
      <c r="N13" s="260"/>
      <c r="O13" s="260"/>
      <c r="P13" s="260"/>
    </row>
    <row r="14" spans="1:16" ht="28.5" customHeight="1">
      <c r="A14" s="298" t="s">
        <v>153</v>
      </c>
      <c r="B14" s="299"/>
      <c r="C14" s="299"/>
      <c r="D14" s="300"/>
      <c r="E14" s="42">
        <f t="shared" ref="E14:L14" si="0">+E15+E16+E17</f>
        <v>0</v>
      </c>
      <c r="F14" s="43">
        <f t="shared" si="0"/>
        <v>0</v>
      </c>
      <c r="G14" s="44">
        <f t="shared" si="0"/>
        <v>0</v>
      </c>
      <c r="H14" s="45">
        <f t="shared" si="0"/>
        <v>0</v>
      </c>
      <c r="I14" s="44">
        <f t="shared" si="0"/>
        <v>0</v>
      </c>
      <c r="J14" s="45">
        <f t="shared" si="0"/>
        <v>0</v>
      </c>
      <c r="K14" s="44">
        <f t="shared" si="0"/>
        <v>0</v>
      </c>
      <c r="L14" s="43">
        <f t="shared" si="0"/>
        <v>0</v>
      </c>
      <c r="M14" s="297" t="s">
        <v>164</v>
      </c>
      <c r="N14" s="260"/>
      <c r="O14" s="260"/>
      <c r="P14" s="260"/>
    </row>
    <row r="15" spans="1:16" ht="22.5" customHeight="1">
      <c r="A15" s="301" t="s">
        <v>86</v>
      </c>
      <c r="B15" s="302"/>
      <c r="C15" s="302"/>
      <c r="D15" s="303"/>
      <c r="E15" s="46"/>
      <c r="F15" s="47"/>
      <c r="G15" s="48"/>
      <c r="H15" s="49"/>
      <c r="I15" s="48"/>
      <c r="J15" s="49"/>
      <c r="K15" s="48"/>
      <c r="L15" s="50"/>
      <c r="M15" s="260"/>
      <c r="N15" s="260"/>
      <c r="O15" s="260"/>
      <c r="P15" s="260"/>
    </row>
    <row r="16" spans="1:16" ht="22.5" customHeight="1">
      <c r="A16" s="301" t="s">
        <v>87</v>
      </c>
      <c r="B16" s="302"/>
      <c r="C16" s="302"/>
      <c r="D16" s="303"/>
      <c r="E16" s="46"/>
      <c r="F16" s="47"/>
      <c r="G16" s="48"/>
      <c r="H16" s="49"/>
      <c r="I16" s="48"/>
      <c r="J16" s="49"/>
      <c r="K16" s="48"/>
      <c r="L16" s="50"/>
      <c r="M16" s="260"/>
      <c r="N16" s="260"/>
      <c r="O16" s="260"/>
      <c r="P16" s="260"/>
    </row>
    <row r="17" spans="1:16" ht="25.5" customHeight="1">
      <c r="A17" s="304" t="s">
        <v>88</v>
      </c>
      <c r="B17" s="305"/>
      <c r="C17" s="305"/>
      <c r="D17" s="306"/>
      <c r="E17" s="51">
        <v>0</v>
      </c>
      <c r="F17" s="52">
        <v>0</v>
      </c>
      <c r="G17" s="53"/>
      <c r="H17" s="54"/>
      <c r="I17" s="53"/>
      <c r="J17" s="54"/>
      <c r="K17" s="53"/>
      <c r="L17" s="55"/>
      <c r="M17" s="260"/>
      <c r="N17" s="260"/>
      <c r="O17" s="260"/>
      <c r="P17" s="260"/>
    </row>
    <row r="18" spans="1:16" ht="24.75" customHeight="1">
      <c r="A18" s="254" t="s">
        <v>154</v>
      </c>
      <c r="B18" s="255"/>
      <c r="C18" s="255"/>
      <c r="D18" s="257"/>
      <c r="E18" s="56">
        <f t="shared" ref="E18:L18" si="1">+E13-E14</f>
        <v>0</v>
      </c>
      <c r="F18" s="57">
        <f t="shared" si="1"/>
        <v>0</v>
      </c>
      <c r="G18" s="58">
        <f t="shared" si="1"/>
        <v>0</v>
      </c>
      <c r="H18" s="59">
        <f>+H13-H14</f>
        <v>0</v>
      </c>
      <c r="I18" s="58">
        <f>+I13-I14</f>
        <v>0</v>
      </c>
      <c r="J18" s="59">
        <f t="shared" si="1"/>
        <v>0</v>
      </c>
      <c r="K18" s="58">
        <f t="shared" si="1"/>
        <v>0</v>
      </c>
      <c r="L18" s="59">
        <f t="shared" si="1"/>
        <v>0</v>
      </c>
      <c r="M18" s="260"/>
      <c r="N18" s="260"/>
      <c r="O18" s="260"/>
      <c r="P18" s="260"/>
    </row>
    <row r="19" spans="1:16">
      <c r="A19" s="261" t="s">
        <v>89</v>
      </c>
      <c r="B19" s="255"/>
      <c r="C19" s="255"/>
      <c r="D19" s="257"/>
      <c r="E19" s="56">
        <f>+E18</f>
        <v>0</v>
      </c>
      <c r="F19" s="57">
        <f>+F18*6</f>
        <v>0</v>
      </c>
      <c r="G19" s="56">
        <f>+G18</f>
        <v>0</v>
      </c>
      <c r="H19" s="57">
        <f>+H18*6</f>
        <v>0</v>
      </c>
      <c r="I19" s="56">
        <f>+I18</f>
        <v>0</v>
      </c>
      <c r="J19" s="57">
        <f>+J18*6</f>
        <v>0</v>
      </c>
      <c r="K19" s="56">
        <f>+K18</f>
        <v>0</v>
      </c>
      <c r="L19" s="57">
        <f>+L18*6</f>
        <v>0</v>
      </c>
      <c r="M19" s="297" t="s">
        <v>165</v>
      </c>
      <c r="N19" s="260"/>
      <c r="O19" s="260"/>
      <c r="P19" s="260"/>
    </row>
    <row r="20" spans="1:16">
      <c r="A20" s="261" t="s">
        <v>90</v>
      </c>
      <c r="B20" s="255"/>
      <c r="C20" s="255"/>
      <c r="D20" s="257"/>
      <c r="E20" s="56">
        <f>+E19</f>
        <v>0</v>
      </c>
      <c r="F20" s="57">
        <f>F19*1.03</f>
        <v>0</v>
      </c>
      <c r="G20" s="56">
        <f>+G19</f>
        <v>0</v>
      </c>
      <c r="H20" s="57">
        <f>H19*1.03</f>
        <v>0</v>
      </c>
      <c r="I20" s="56">
        <f>+I19</f>
        <v>0</v>
      </c>
      <c r="J20" s="57">
        <f>J19*1.03</f>
        <v>0</v>
      </c>
      <c r="K20" s="56">
        <f>+K19</f>
        <v>0</v>
      </c>
      <c r="L20" s="57">
        <f>L19*1.03</f>
        <v>0</v>
      </c>
      <c r="M20" s="297" t="s">
        <v>132</v>
      </c>
      <c r="N20" s="260"/>
      <c r="O20" s="260"/>
      <c r="P20" s="260"/>
    </row>
    <row r="21" spans="1:16" ht="29.25" customHeight="1">
      <c r="A21" s="60" t="s">
        <v>130</v>
      </c>
      <c r="B21" s="61"/>
      <c r="C21" s="61"/>
      <c r="D21" s="61"/>
      <c r="E21" s="62">
        <f>+E18</f>
        <v>0</v>
      </c>
      <c r="F21" s="63">
        <f>F20*2</f>
        <v>0</v>
      </c>
      <c r="G21" s="62">
        <f>+G18</f>
        <v>0</v>
      </c>
      <c r="H21" s="63">
        <f>H20*2</f>
        <v>0</v>
      </c>
      <c r="I21" s="62">
        <f>+I18</f>
        <v>0</v>
      </c>
      <c r="J21" s="63">
        <f>J20*2</f>
        <v>0</v>
      </c>
      <c r="K21" s="62">
        <f>+K18</f>
        <v>0</v>
      </c>
      <c r="L21" s="63">
        <f>L20*2</f>
        <v>0</v>
      </c>
      <c r="M21" s="297" t="s">
        <v>137</v>
      </c>
      <c r="N21" s="260"/>
      <c r="O21" s="260"/>
      <c r="P21" s="260"/>
    </row>
    <row r="22" spans="1:16" ht="22.5" customHeight="1">
      <c r="A22" s="307" t="s">
        <v>91</v>
      </c>
      <c r="B22" s="308"/>
      <c r="C22" s="308"/>
      <c r="D22" s="308"/>
      <c r="E22" s="42">
        <f t="shared" ref="E22:L22" si="2">+E23+E24+E25</f>
        <v>0</v>
      </c>
      <c r="F22" s="64">
        <f t="shared" si="2"/>
        <v>0</v>
      </c>
      <c r="G22" s="65">
        <f t="shared" si="2"/>
        <v>0</v>
      </c>
      <c r="H22" s="66">
        <f t="shared" si="2"/>
        <v>0</v>
      </c>
      <c r="I22" s="65">
        <f t="shared" si="2"/>
        <v>0</v>
      </c>
      <c r="J22" s="66">
        <f t="shared" si="2"/>
        <v>0</v>
      </c>
      <c r="K22" s="65">
        <f t="shared" si="2"/>
        <v>0</v>
      </c>
      <c r="L22" s="64">
        <f t="shared" si="2"/>
        <v>0</v>
      </c>
      <c r="M22" s="309" t="s">
        <v>138</v>
      </c>
      <c r="N22" s="310"/>
      <c r="O22" s="310"/>
      <c r="P22" s="310"/>
    </row>
    <row r="23" spans="1:16" ht="22.5" customHeight="1">
      <c r="A23" s="311" t="s">
        <v>155</v>
      </c>
      <c r="B23" s="302"/>
      <c r="C23" s="302"/>
      <c r="D23" s="302"/>
      <c r="E23" s="46"/>
      <c r="F23" s="67"/>
      <c r="G23" s="68">
        <f>+E35</f>
        <v>0</v>
      </c>
      <c r="H23" s="69">
        <f>+F35/4*12</f>
        <v>0</v>
      </c>
      <c r="I23" s="68">
        <f>+G35</f>
        <v>0</v>
      </c>
      <c r="J23" s="69">
        <f>+H35/4*12</f>
        <v>0</v>
      </c>
      <c r="K23" s="68">
        <f>+I35</f>
        <v>0</v>
      </c>
      <c r="L23" s="69">
        <f>+J35/4*12</f>
        <v>0</v>
      </c>
      <c r="M23" s="310"/>
      <c r="N23" s="310"/>
      <c r="O23" s="310"/>
      <c r="P23" s="310"/>
    </row>
    <row r="24" spans="1:16" ht="22.5" customHeight="1">
      <c r="A24" s="301" t="s">
        <v>92</v>
      </c>
      <c r="B24" s="302"/>
      <c r="C24" s="302"/>
      <c r="D24" s="302"/>
      <c r="E24" s="46">
        <v>0</v>
      </c>
      <c r="F24" s="67">
        <v>0</v>
      </c>
      <c r="G24" s="70">
        <v>0</v>
      </c>
      <c r="H24" s="71">
        <v>0</v>
      </c>
      <c r="I24" s="70">
        <v>0</v>
      </c>
      <c r="J24" s="71">
        <v>0</v>
      </c>
      <c r="K24" s="70">
        <v>0</v>
      </c>
      <c r="L24" s="71">
        <v>0</v>
      </c>
      <c r="M24" s="310"/>
      <c r="N24" s="310"/>
      <c r="O24" s="310"/>
      <c r="P24" s="310"/>
    </row>
    <row r="25" spans="1:16" ht="25.5" customHeight="1">
      <c r="A25" s="304" t="s">
        <v>93</v>
      </c>
      <c r="B25" s="305"/>
      <c r="C25" s="305"/>
      <c r="D25" s="305"/>
      <c r="E25" s="51">
        <v>0</v>
      </c>
      <c r="F25" s="72">
        <v>0</v>
      </c>
      <c r="G25" s="73">
        <v>0</v>
      </c>
      <c r="H25" s="74">
        <v>0</v>
      </c>
      <c r="I25" s="73">
        <v>0</v>
      </c>
      <c r="J25" s="74">
        <v>0</v>
      </c>
      <c r="K25" s="73">
        <v>0</v>
      </c>
      <c r="L25" s="74">
        <v>0</v>
      </c>
      <c r="M25" s="310"/>
      <c r="N25" s="310"/>
      <c r="O25" s="310"/>
      <c r="P25" s="310"/>
    </row>
    <row r="26" spans="1:16" ht="54.75" customHeight="1">
      <c r="A26" s="261" t="s">
        <v>94</v>
      </c>
      <c r="B26" s="255"/>
      <c r="C26" s="255"/>
      <c r="D26" s="255"/>
      <c r="E26" s="75"/>
      <c r="F26" s="76"/>
      <c r="G26" s="77">
        <v>0</v>
      </c>
      <c r="H26" s="78">
        <v>0</v>
      </c>
      <c r="I26" s="77">
        <v>0</v>
      </c>
      <c r="J26" s="78">
        <v>0</v>
      </c>
      <c r="K26" s="77">
        <v>0</v>
      </c>
      <c r="L26" s="78">
        <v>0</v>
      </c>
      <c r="M26" s="309" t="s">
        <v>139</v>
      </c>
      <c r="N26" s="310"/>
      <c r="O26" s="310"/>
      <c r="P26" s="310"/>
    </row>
    <row r="27" spans="1:16" ht="27.75" customHeight="1">
      <c r="A27" s="262" t="s">
        <v>156</v>
      </c>
      <c r="B27" s="263"/>
      <c r="C27" s="263"/>
      <c r="D27" s="312"/>
      <c r="E27" s="62">
        <f t="shared" ref="E27:L27" si="3">E21+E22+E26</f>
        <v>0</v>
      </c>
      <c r="F27" s="63">
        <f t="shared" si="3"/>
        <v>0</v>
      </c>
      <c r="G27" s="62">
        <f t="shared" si="3"/>
        <v>0</v>
      </c>
      <c r="H27" s="63">
        <f t="shared" si="3"/>
        <v>0</v>
      </c>
      <c r="I27" s="62">
        <f t="shared" si="3"/>
        <v>0</v>
      </c>
      <c r="J27" s="63">
        <f t="shared" si="3"/>
        <v>0</v>
      </c>
      <c r="K27" s="62">
        <f t="shared" si="3"/>
        <v>0</v>
      </c>
      <c r="L27" s="63">
        <f t="shared" si="3"/>
        <v>0</v>
      </c>
      <c r="M27" s="297" t="s">
        <v>140</v>
      </c>
      <c r="N27" s="260"/>
      <c r="O27" s="260"/>
      <c r="P27" s="260"/>
    </row>
    <row r="28" spans="1:16" ht="68.25" customHeight="1">
      <c r="A28" s="313" t="s">
        <v>157</v>
      </c>
      <c r="B28" s="308"/>
      <c r="C28" s="308"/>
      <c r="D28" s="314"/>
      <c r="E28" s="79">
        <f t="shared" ref="E28:L28" si="4">+E29+E30+E31</f>
        <v>0</v>
      </c>
      <c r="F28" s="80">
        <f t="shared" si="4"/>
        <v>0</v>
      </c>
      <c r="G28" s="81">
        <f t="shared" si="4"/>
        <v>0</v>
      </c>
      <c r="H28" s="82">
        <f t="shared" si="4"/>
        <v>0</v>
      </c>
      <c r="I28" s="81">
        <f t="shared" si="4"/>
        <v>0</v>
      </c>
      <c r="J28" s="82">
        <f t="shared" si="4"/>
        <v>0</v>
      </c>
      <c r="K28" s="81">
        <f t="shared" si="4"/>
        <v>0</v>
      </c>
      <c r="L28" s="80">
        <f t="shared" si="4"/>
        <v>0</v>
      </c>
      <c r="M28" s="260" t="s">
        <v>95</v>
      </c>
      <c r="N28" s="260"/>
      <c r="O28" s="260"/>
      <c r="P28" s="260"/>
    </row>
    <row r="29" spans="1:16" ht="27.75" customHeight="1">
      <c r="A29" s="315" t="s">
        <v>96</v>
      </c>
      <c r="B29" s="316"/>
      <c r="C29" s="316"/>
      <c r="D29" s="317"/>
      <c r="E29" s="46"/>
      <c r="F29" s="47"/>
      <c r="G29" s="83">
        <f>+G15</f>
        <v>0</v>
      </c>
      <c r="H29" s="49">
        <f>+G29*0.015*4</f>
        <v>0</v>
      </c>
      <c r="I29" s="83">
        <f>+I15</f>
        <v>0</v>
      </c>
      <c r="J29" s="49">
        <f>+I29*0.015*4</f>
        <v>0</v>
      </c>
      <c r="K29" s="83">
        <f>+K15</f>
        <v>0</v>
      </c>
      <c r="L29" s="50">
        <f>+K29*0.015*4</f>
        <v>0</v>
      </c>
      <c r="M29" s="260"/>
      <c r="N29" s="260"/>
      <c r="O29" s="260"/>
      <c r="P29" s="260"/>
    </row>
    <row r="30" spans="1:16" ht="27.75" customHeight="1">
      <c r="A30" s="315" t="s">
        <v>97</v>
      </c>
      <c r="B30" s="316"/>
      <c r="C30" s="316"/>
      <c r="D30" s="317"/>
      <c r="E30" s="46"/>
      <c r="F30" s="47"/>
      <c r="G30" s="48"/>
      <c r="H30" s="49"/>
      <c r="I30" s="48"/>
      <c r="J30" s="49"/>
      <c r="K30" s="48"/>
      <c r="L30" s="50"/>
      <c r="M30" s="260"/>
      <c r="N30" s="260"/>
      <c r="O30" s="260"/>
      <c r="P30" s="260"/>
    </row>
    <row r="31" spans="1:16" ht="143.44999999999999" customHeight="1">
      <c r="A31" s="318" t="s">
        <v>98</v>
      </c>
      <c r="B31" s="319"/>
      <c r="C31" s="319"/>
      <c r="D31" s="320"/>
      <c r="E31" s="51"/>
      <c r="F31" s="52"/>
      <c r="G31" s="84">
        <v>0</v>
      </c>
      <c r="H31" s="85">
        <v>0</v>
      </c>
      <c r="I31" s="84">
        <v>0</v>
      </c>
      <c r="J31" s="85">
        <v>0</v>
      </c>
      <c r="K31" s="84">
        <v>0</v>
      </c>
      <c r="L31" s="86">
        <v>0</v>
      </c>
      <c r="M31" s="260"/>
      <c r="N31" s="260"/>
      <c r="O31" s="260"/>
      <c r="P31" s="260"/>
    </row>
    <row r="32" spans="1:16" ht="135.6" customHeight="1">
      <c r="A32" s="261" t="s">
        <v>117</v>
      </c>
      <c r="B32" s="255"/>
      <c r="C32" s="255"/>
      <c r="D32" s="257"/>
      <c r="E32" s="75"/>
      <c r="F32" s="87"/>
      <c r="G32" s="56">
        <v>0</v>
      </c>
      <c r="H32" s="57">
        <v>0</v>
      </c>
      <c r="I32" s="56">
        <v>0</v>
      </c>
      <c r="J32" s="57">
        <v>0</v>
      </c>
      <c r="K32" s="56">
        <v>0</v>
      </c>
      <c r="L32" s="57">
        <v>0</v>
      </c>
      <c r="M32" s="260" t="s">
        <v>99</v>
      </c>
      <c r="N32" s="260"/>
      <c r="O32" s="260"/>
      <c r="P32" s="260"/>
    </row>
    <row r="33" spans="1:16" s="92" customFormat="1" ht="49.5" customHeight="1" thickBot="1">
      <c r="A33" s="262" t="s">
        <v>158</v>
      </c>
      <c r="B33" s="263"/>
      <c r="C33" s="263"/>
      <c r="D33" s="312"/>
      <c r="E33" s="88">
        <f>+E27+E32+E28</f>
        <v>0</v>
      </c>
      <c r="F33" s="89">
        <f>+F27+F28+F32</f>
        <v>0</v>
      </c>
      <c r="G33" s="90">
        <f>+G27+G32+G28</f>
        <v>0</v>
      </c>
      <c r="H33" s="91">
        <f>+H27+H28+H32</f>
        <v>0</v>
      </c>
      <c r="I33" s="90">
        <f>+I27+I32+I28</f>
        <v>0</v>
      </c>
      <c r="J33" s="91">
        <f>+J27+J28+J32</f>
        <v>0</v>
      </c>
      <c r="K33" s="90">
        <f>+K27+K32+K28</f>
        <v>0</v>
      </c>
      <c r="L33" s="91">
        <f>+L27+L28+L32</f>
        <v>0</v>
      </c>
      <c r="M33" s="330"/>
      <c r="N33" s="330"/>
      <c r="O33" s="330"/>
      <c r="P33" s="330"/>
    </row>
    <row r="34" spans="1:16" ht="30" customHeight="1" thickTop="1">
      <c r="A34" s="293" t="s">
        <v>159</v>
      </c>
      <c r="B34" s="294"/>
      <c r="C34" s="294"/>
      <c r="D34" s="295"/>
      <c r="E34" s="93"/>
      <c r="F34" s="94"/>
      <c r="G34" s="40"/>
      <c r="H34" s="95"/>
      <c r="I34" s="40"/>
      <c r="J34" s="95"/>
      <c r="K34" s="40"/>
      <c r="L34" s="95"/>
      <c r="M34" s="329"/>
      <c r="N34" s="329"/>
      <c r="O34" s="329"/>
      <c r="P34" s="329"/>
    </row>
    <row r="35" spans="1:16" ht="35.25" customHeight="1">
      <c r="A35" s="261" t="s">
        <v>100</v>
      </c>
      <c r="B35" s="255"/>
      <c r="C35" s="255"/>
      <c r="D35" s="257"/>
      <c r="E35" s="38"/>
      <c r="F35" s="39">
        <f>+E35*0.015*4</f>
        <v>0</v>
      </c>
      <c r="G35" s="96">
        <v>0</v>
      </c>
      <c r="H35" s="97">
        <v>0</v>
      </c>
      <c r="I35" s="96">
        <v>0</v>
      </c>
      <c r="J35" s="97">
        <v>0</v>
      </c>
      <c r="K35" s="96">
        <v>0</v>
      </c>
      <c r="L35" s="97">
        <v>0</v>
      </c>
      <c r="M35" s="260" t="s">
        <v>101</v>
      </c>
      <c r="N35" s="260"/>
      <c r="O35" s="260"/>
      <c r="P35" s="260"/>
    </row>
    <row r="36" spans="1:16" ht="30" customHeight="1" thickBot="1">
      <c r="A36" s="321" t="s">
        <v>160</v>
      </c>
      <c r="B36" s="322"/>
      <c r="C36" s="322"/>
      <c r="D36" s="323"/>
      <c r="E36" s="88">
        <f t="shared" ref="E36:L36" si="5">+E33+E35</f>
        <v>0</v>
      </c>
      <c r="F36" s="89">
        <f t="shared" si="5"/>
        <v>0</v>
      </c>
      <c r="G36" s="88">
        <f t="shared" si="5"/>
        <v>0</v>
      </c>
      <c r="H36" s="89">
        <f t="shared" si="5"/>
        <v>0</v>
      </c>
      <c r="I36" s="88">
        <f t="shared" si="5"/>
        <v>0</v>
      </c>
      <c r="J36" s="89">
        <f t="shared" si="5"/>
        <v>0</v>
      </c>
      <c r="K36" s="88">
        <f t="shared" si="5"/>
        <v>0</v>
      </c>
      <c r="L36" s="89">
        <f t="shared" si="5"/>
        <v>0</v>
      </c>
      <c r="M36" s="325"/>
      <c r="N36" s="325"/>
      <c r="O36" s="325"/>
      <c r="P36" s="325"/>
    </row>
    <row r="37" spans="1:16" ht="21" customHeight="1" thickTop="1">
      <c r="A37" s="326" t="s">
        <v>126</v>
      </c>
      <c r="B37" s="327"/>
      <c r="C37" s="327"/>
      <c r="D37" s="328"/>
      <c r="E37" s="38">
        <v>0</v>
      </c>
      <c r="F37" s="39"/>
      <c r="G37" s="98">
        <v>0</v>
      </c>
      <c r="H37" s="99">
        <v>0</v>
      </c>
      <c r="I37" s="98">
        <v>0</v>
      </c>
      <c r="J37" s="99">
        <v>0</v>
      </c>
      <c r="K37" s="98">
        <v>0</v>
      </c>
      <c r="L37" s="99">
        <v>0</v>
      </c>
      <c r="M37" s="329"/>
      <c r="N37" s="329"/>
      <c r="O37" s="329"/>
      <c r="P37" s="329"/>
    </row>
    <row r="38" spans="1:16" ht="27" customHeight="1" thickBot="1">
      <c r="A38" s="321" t="s">
        <v>161</v>
      </c>
      <c r="B38" s="322"/>
      <c r="C38" s="322"/>
      <c r="D38" s="323"/>
      <c r="E38" s="88">
        <f t="shared" ref="E38:L38" si="6">+E36-E37</f>
        <v>0</v>
      </c>
      <c r="F38" s="89">
        <f t="shared" si="6"/>
        <v>0</v>
      </c>
      <c r="G38" s="88">
        <f t="shared" si="6"/>
        <v>0</v>
      </c>
      <c r="H38" s="89">
        <f t="shared" si="6"/>
        <v>0</v>
      </c>
      <c r="I38" s="88">
        <f t="shared" si="6"/>
        <v>0</v>
      </c>
      <c r="J38" s="89">
        <f t="shared" si="6"/>
        <v>0</v>
      </c>
      <c r="K38" s="88">
        <f t="shared" si="6"/>
        <v>0</v>
      </c>
      <c r="L38" s="89">
        <f t="shared" si="6"/>
        <v>0</v>
      </c>
      <c r="M38" s="324"/>
      <c r="N38" s="324"/>
      <c r="O38" s="324"/>
      <c r="P38" s="324"/>
    </row>
    <row r="39" spans="1:16" ht="8.25" customHeight="1" thickTop="1">
      <c r="A39" s="100"/>
      <c r="B39" s="101"/>
      <c r="C39" s="101"/>
      <c r="D39" s="101"/>
      <c r="E39" s="102"/>
      <c r="F39" s="103"/>
      <c r="G39" s="104"/>
      <c r="H39" s="105"/>
      <c r="I39" s="105"/>
      <c r="J39" s="105"/>
      <c r="K39" s="106"/>
      <c r="L39" s="106"/>
      <c r="M39" s="106"/>
    </row>
    <row r="40" spans="1:16">
      <c r="B40" s="107" t="s">
        <v>118</v>
      </c>
      <c r="C40" s="107"/>
      <c r="F40" s="109"/>
      <c r="G40" s="110"/>
    </row>
  </sheetData>
  <mergeCells count="56">
    <mergeCell ref="A38:D38"/>
    <mergeCell ref="M38:P38"/>
    <mergeCell ref="E9:F9"/>
    <mergeCell ref="A35:D35"/>
    <mergeCell ref="M35:P35"/>
    <mergeCell ref="A36:D36"/>
    <mergeCell ref="M36:P36"/>
    <mergeCell ref="A37:D37"/>
    <mergeCell ref="M37:P37"/>
    <mergeCell ref="A32:D32"/>
    <mergeCell ref="M32:P32"/>
    <mergeCell ref="A33:D33"/>
    <mergeCell ref="M33:P33"/>
    <mergeCell ref="A34:D34"/>
    <mergeCell ref="M34:P34"/>
    <mergeCell ref="A26:D26"/>
    <mergeCell ref="M26:P26"/>
    <mergeCell ref="A27:D27"/>
    <mergeCell ref="M27:P27"/>
    <mergeCell ref="A28:D28"/>
    <mergeCell ref="M28:P31"/>
    <mergeCell ref="A29:D29"/>
    <mergeCell ref="A30:D30"/>
    <mergeCell ref="A31:D31"/>
    <mergeCell ref="A19:D19"/>
    <mergeCell ref="M19:P19"/>
    <mergeCell ref="A20:D20"/>
    <mergeCell ref="M20:P20"/>
    <mergeCell ref="M21:P21"/>
    <mergeCell ref="A22:D22"/>
    <mergeCell ref="M22:P25"/>
    <mergeCell ref="A23:D23"/>
    <mergeCell ref="A24:D24"/>
    <mergeCell ref="A25:D25"/>
    <mergeCell ref="A18:D18"/>
    <mergeCell ref="M18:P18"/>
    <mergeCell ref="G10:H10"/>
    <mergeCell ref="I10:J10"/>
    <mergeCell ref="K10:L10"/>
    <mergeCell ref="A12:D12"/>
    <mergeCell ref="M12:P12"/>
    <mergeCell ref="A13:D13"/>
    <mergeCell ref="M13:P13"/>
    <mergeCell ref="A14:D14"/>
    <mergeCell ref="M14:P17"/>
    <mergeCell ref="A15:D15"/>
    <mergeCell ref="A16:D16"/>
    <mergeCell ref="A17:D17"/>
    <mergeCell ref="A1:P1"/>
    <mergeCell ref="A2:P2"/>
    <mergeCell ref="A3:P3"/>
    <mergeCell ref="K8:P8"/>
    <mergeCell ref="A9:D11"/>
    <mergeCell ref="G9:L9"/>
    <mergeCell ref="M9:P11"/>
    <mergeCell ref="E10:F10"/>
  </mergeCells>
  <printOptions horizontalCentered="1"/>
  <pageMargins left="0.11811023622047245" right="0" top="0.43307086614173229" bottom="0.31496062992125984" header="0.23622047244094491" footer="0"/>
  <pageSetup paperSize="9" scale="67" fitToHeight="0" orientation="landscape" r:id="rId1"/>
  <headerFooter>
    <oddHeader>&amp;R&amp;"TH SarabunPSK,Regular"&amp;14แบบฟอร์มที่ 1.1</oddHeader>
  </headerFooter>
  <rowBreaks count="1" manualBreakCount="1">
    <brk id="26" max="15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E4030-A088-4876-8BB5-2CB1D133AD31}">
  <sheetPr>
    <pageSetUpPr fitToPage="1"/>
  </sheetPr>
  <dimension ref="A1:S33"/>
  <sheetViews>
    <sheetView view="pageBreakPreview" zoomScale="80" zoomScaleNormal="70" zoomScaleSheetLayoutView="80" workbookViewId="0">
      <selection activeCell="A21" sqref="A21:E21"/>
    </sheetView>
  </sheetViews>
  <sheetFormatPr defaultColWidth="9" defaultRowHeight="15"/>
  <cols>
    <col min="1" max="1" width="20.5703125" style="117" customWidth="1"/>
    <col min="2" max="2" width="14" style="117" customWidth="1"/>
    <col min="3" max="3" width="6.140625" style="117" customWidth="1"/>
    <col min="4" max="4" width="11" style="117" customWidth="1"/>
    <col min="5" max="5" width="23.28515625" style="117" customWidth="1"/>
    <col min="6" max="6" width="14.7109375" style="117" customWidth="1"/>
    <col min="7" max="7" width="21.5703125" style="117" customWidth="1"/>
    <col min="8" max="8" width="14" style="117" customWidth="1"/>
    <col min="9" max="9" width="14.85546875" style="117" customWidth="1"/>
    <col min="10" max="10" width="10.42578125" style="117" customWidth="1"/>
    <col min="11" max="11" width="11.7109375" style="117" customWidth="1"/>
    <col min="12" max="12" width="12.42578125" style="117" customWidth="1"/>
    <col min="13" max="13" width="12.85546875" style="129" customWidth="1"/>
    <col min="14" max="14" width="11.28515625" style="129" customWidth="1"/>
    <col min="15" max="15" width="12.85546875" style="129" customWidth="1"/>
    <col min="16" max="16" width="9.5703125" style="129" customWidth="1"/>
    <col min="17" max="17" width="12.42578125" style="129" customWidth="1"/>
    <col min="18" max="18" width="10.7109375" style="129" customWidth="1"/>
    <col min="19" max="19" width="9" style="117"/>
    <col min="20" max="20" width="1.7109375" style="117" customWidth="1"/>
    <col min="21" max="21" width="11.42578125" style="117" customWidth="1"/>
    <col min="22" max="22" width="19.42578125" style="117" customWidth="1"/>
    <col min="23" max="16384" width="9" style="117"/>
  </cols>
  <sheetData>
    <row r="1" spans="1:19" ht="23.25" customHeight="1">
      <c r="A1" s="231" t="s">
        <v>147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</row>
    <row r="2" spans="1:19" ht="23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</row>
    <row r="3" spans="1:19" ht="12.75" customHeight="1">
      <c r="A3" s="2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18"/>
      <c r="M3" s="118"/>
      <c r="N3" s="118"/>
      <c r="O3" s="118"/>
      <c r="P3" s="118"/>
      <c r="Q3" s="118"/>
    </row>
    <row r="4" spans="1:19" ht="27.75" customHeight="1">
      <c r="A4" s="331" t="s">
        <v>110</v>
      </c>
      <c r="B4" s="331"/>
      <c r="C4" s="331"/>
      <c r="D4" s="166"/>
      <c r="E4" s="166"/>
      <c r="F4" s="166"/>
      <c r="G4" s="166"/>
      <c r="H4" s="166"/>
      <c r="I4" s="166"/>
      <c r="J4" s="166"/>
      <c r="K4" s="166"/>
      <c r="L4" s="118"/>
      <c r="M4" s="118"/>
      <c r="N4" s="118"/>
      <c r="O4" s="118"/>
      <c r="P4" s="118"/>
      <c r="Q4" s="118"/>
    </row>
    <row r="5" spans="1:19" s="26" customFormat="1" ht="21">
      <c r="A5" s="20" t="s">
        <v>131</v>
      </c>
      <c r="B5" s="113"/>
      <c r="C5" s="22" t="s">
        <v>77</v>
      </c>
      <c r="D5" s="22" t="s">
        <v>189</v>
      </c>
      <c r="E5" s="22"/>
      <c r="F5" s="113"/>
      <c r="G5" s="22" t="s">
        <v>77</v>
      </c>
      <c r="H5" s="22" t="s">
        <v>78</v>
      </c>
      <c r="I5" s="114" t="e">
        <f>+F5/B5*100</f>
        <v>#DIV/0!</v>
      </c>
      <c r="J5" s="167"/>
      <c r="K5" s="167"/>
      <c r="L5" s="167"/>
      <c r="M5" s="167"/>
      <c r="N5" s="20" t="s">
        <v>79</v>
      </c>
      <c r="O5" s="113">
        <f>+B5-F5</f>
        <v>0</v>
      </c>
      <c r="P5" s="22" t="s">
        <v>77</v>
      </c>
      <c r="Q5" s="22" t="s">
        <v>78</v>
      </c>
      <c r="R5" s="114" t="e">
        <f>+O5/B5*100</f>
        <v>#DIV/0!</v>
      </c>
    </row>
    <row r="6" spans="1:19" s="26" customFormat="1" ht="21">
      <c r="A6" s="20" t="s">
        <v>166</v>
      </c>
      <c r="B6" s="115"/>
      <c r="C6" s="22" t="s">
        <v>77</v>
      </c>
      <c r="D6" s="124" t="s">
        <v>190</v>
      </c>
      <c r="E6" s="128"/>
      <c r="F6" s="115"/>
      <c r="G6" s="22" t="s">
        <v>77</v>
      </c>
      <c r="H6" s="22" t="s">
        <v>78</v>
      </c>
      <c r="I6" s="116" t="e">
        <f>+F6/B6*100</f>
        <v>#DIV/0!</v>
      </c>
      <c r="J6" s="167"/>
      <c r="K6" s="167"/>
      <c r="L6" s="167"/>
      <c r="M6" s="167"/>
      <c r="N6" s="20" t="s">
        <v>79</v>
      </c>
      <c r="O6" s="115">
        <f>+B6-F6</f>
        <v>0</v>
      </c>
      <c r="P6" s="22" t="s">
        <v>77</v>
      </c>
      <c r="Q6" s="22" t="s">
        <v>78</v>
      </c>
      <c r="R6" s="116" t="e">
        <f>+O6/B6*100</f>
        <v>#DIV/0!</v>
      </c>
    </row>
    <row r="7" spans="1:19" ht="21">
      <c r="A7" s="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8"/>
      <c r="M7" s="118"/>
      <c r="N7" s="118"/>
      <c r="O7" s="118"/>
      <c r="P7" s="118"/>
      <c r="Q7" s="118"/>
    </row>
    <row r="8" spans="1:19" ht="21">
      <c r="A8" s="126"/>
      <c r="B8" s="119"/>
      <c r="C8" s="119"/>
      <c r="D8" s="119"/>
      <c r="E8" s="119"/>
      <c r="L8" s="126"/>
      <c r="N8" s="168"/>
      <c r="O8" s="332" t="s">
        <v>81</v>
      </c>
      <c r="P8" s="332"/>
      <c r="Q8" s="332"/>
      <c r="R8" s="332"/>
      <c r="S8" s="332"/>
    </row>
    <row r="9" spans="1:19" ht="21" customHeight="1">
      <c r="A9" s="333" t="s">
        <v>82</v>
      </c>
      <c r="B9" s="334"/>
      <c r="C9" s="334"/>
      <c r="D9" s="334"/>
      <c r="E9" s="334"/>
      <c r="F9" s="239" t="s">
        <v>162</v>
      </c>
      <c r="G9" s="240"/>
      <c r="H9" s="241" t="s">
        <v>3</v>
      </c>
      <c r="I9" s="242"/>
      <c r="J9" s="242"/>
      <c r="K9" s="242"/>
      <c r="L9" s="242"/>
      <c r="M9" s="243"/>
      <c r="N9" s="339" t="s">
        <v>83</v>
      </c>
      <c r="O9" s="340"/>
      <c r="P9" s="340"/>
      <c r="Q9" s="340"/>
      <c r="R9" s="340"/>
      <c r="S9" s="341"/>
    </row>
    <row r="10" spans="1:19" ht="21" customHeight="1">
      <c r="A10" s="335"/>
      <c r="B10" s="336"/>
      <c r="C10" s="336"/>
      <c r="D10" s="336"/>
      <c r="E10" s="336"/>
      <c r="F10" s="253" t="s">
        <v>84</v>
      </c>
      <c r="G10" s="253"/>
      <c r="H10" s="241">
        <v>2571</v>
      </c>
      <c r="I10" s="243"/>
      <c r="J10" s="241">
        <v>2572</v>
      </c>
      <c r="K10" s="243"/>
      <c r="L10" s="241">
        <v>2573</v>
      </c>
      <c r="M10" s="243"/>
      <c r="N10" s="342"/>
      <c r="O10" s="343"/>
      <c r="P10" s="343"/>
      <c r="Q10" s="343"/>
      <c r="R10" s="343"/>
      <c r="S10" s="344"/>
    </row>
    <row r="11" spans="1:19" ht="21">
      <c r="A11" s="337"/>
      <c r="B11" s="338"/>
      <c r="C11" s="338"/>
      <c r="D11" s="338"/>
      <c r="E11" s="338"/>
      <c r="F11" s="29" t="s">
        <v>38</v>
      </c>
      <c r="G11" s="30" t="s">
        <v>85</v>
      </c>
      <c r="H11" s="31" t="s">
        <v>38</v>
      </c>
      <c r="I11" s="32" t="s">
        <v>85</v>
      </c>
      <c r="J11" s="31" t="s">
        <v>38</v>
      </c>
      <c r="K11" s="32" t="s">
        <v>85</v>
      </c>
      <c r="L11" s="33" t="s">
        <v>38</v>
      </c>
      <c r="M11" s="32" t="s">
        <v>85</v>
      </c>
      <c r="N11" s="345"/>
      <c r="O11" s="346"/>
      <c r="P11" s="346"/>
      <c r="Q11" s="346"/>
      <c r="R11" s="346"/>
      <c r="S11" s="347"/>
    </row>
    <row r="12" spans="1:19" ht="26.25">
      <c r="A12" s="354" t="s">
        <v>151</v>
      </c>
      <c r="B12" s="355"/>
      <c r="C12" s="355"/>
      <c r="D12" s="355"/>
      <c r="E12" s="355"/>
      <c r="F12" s="125"/>
      <c r="G12" s="169"/>
      <c r="H12" s="169"/>
      <c r="I12" s="169"/>
      <c r="J12" s="169"/>
      <c r="K12" s="169"/>
      <c r="L12" s="169"/>
      <c r="M12" s="169"/>
      <c r="N12" s="356"/>
      <c r="O12" s="356"/>
      <c r="P12" s="356"/>
      <c r="Q12" s="356"/>
      <c r="R12" s="356"/>
      <c r="S12" s="356"/>
    </row>
    <row r="13" spans="1:19" ht="21">
      <c r="A13" s="267" t="s">
        <v>176</v>
      </c>
      <c r="B13" s="268"/>
      <c r="C13" s="268"/>
      <c r="D13" s="268"/>
      <c r="E13" s="268"/>
      <c r="F13" s="170">
        <f>+F14+F15+F16</f>
        <v>0</v>
      </c>
      <c r="G13" s="121">
        <f>+F6/3</f>
        <v>0</v>
      </c>
      <c r="H13" s="171">
        <f>+F28-F27</f>
        <v>0</v>
      </c>
      <c r="I13" s="172">
        <f>+(G28-G27)/12</f>
        <v>0</v>
      </c>
      <c r="J13" s="171">
        <f>+H28-H27</f>
        <v>0</v>
      </c>
      <c r="K13" s="172">
        <f>+(I28-I27)/12</f>
        <v>0</v>
      </c>
      <c r="L13" s="171">
        <f>+J28-J27</f>
        <v>0</v>
      </c>
      <c r="M13" s="172">
        <f>+(K28-K27)/12</f>
        <v>0</v>
      </c>
      <c r="N13" s="357" t="s">
        <v>191</v>
      </c>
      <c r="O13" s="358"/>
      <c r="P13" s="358"/>
      <c r="Q13" s="358"/>
      <c r="R13" s="358"/>
      <c r="S13" s="359"/>
    </row>
    <row r="14" spans="1:19" ht="48" customHeight="1">
      <c r="A14" s="366" t="s">
        <v>177</v>
      </c>
      <c r="B14" s="367"/>
      <c r="C14" s="367"/>
      <c r="D14" s="367"/>
      <c r="E14" s="368"/>
      <c r="F14" s="170"/>
      <c r="G14" s="173"/>
      <c r="H14" s="171"/>
      <c r="I14" s="172"/>
      <c r="J14" s="171"/>
      <c r="K14" s="172"/>
      <c r="L14" s="171"/>
      <c r="M14" s="172"/>
      <c r="N14" s="360"/>
      <c r="O14" s="361"/>
      <c r="P14" s="361"/>
      <c r="Q14" s="361"/>
      <c r="R14" s="361"/>
      <c r="S14" s="362"/>
    </row>
    <row r="15" spans="1:19" ht="21">
      <c r="A15" s="369" t="s">
        <v>178</v>
      </c>
      <c r="B15" s="370"/>
      <c r="C15" s="370"/>
      <c r="D15" s="370"/>
      <c r="E15" s="371"/>
      <c r="F15" s="170"/>
      <c r="G15" s="173"/>
      <c r="H15" s="171"/>
      <c r="I15" s="172"/>
      <c r="J15" s="171"/>
      <c r="K15" s="172"/>
      <c r="L15" s="171"/>
      <c r="M15" s="172"/>
      <c r="N15" s="360"/>
      <c r="O15" s="361"/>
      <c r="P15" s="361"/>
      <c r="Q15" s="361"/>
      <c r="R15" s="361"/>
      <c r="S15" s="362"/>
    </row>
    <row r="16" spans="1:19" ht="21">
      <c r="A16" s="369" t="s">
        <v>179</v>
      </c>
      <c r="B16" s="370"/>
      <c r="C16" s="370"/>
      <c r="D16" s="370"/>
      <c r="E16" s="371"/>
      <c r="F16" s="170"/>
      <c r="G16" s="173"/>
      <c r="H16" s="171"/>
      <c r="I16" s="172"/>
      <c r="J16" s="171"/>
      <c r="K16" s="172"/>
      <c r="L16" s="171"/>
      <c r="M16" s="172"/>
      <c r="N16" s="363"/>
      <c r="O16" s="364"/>
      <c r="P16" s="364"/>
      <c r="Q16" s="364"/>
      <c r="R16" s="364"/>
      <c r="S16" s="365"/>
    </row>
    <row r="17" spans="1:19" ht="54.95" customHeight="1">
      <c r="A17" s="348" t="s">
        <v>180</v>
      </c>
      <c r="B17" s="349"/>
      <c r="C17" s="349"/>
      <c r="D17" s="349"/>
      <c r="E17" s="350"/>
      <c r="F17" s="174">
        <v>0</v>
      </c>
      <c r="G17" s="175">
        <v>0</v>
      </c>
      <c r="H17" s="176">
        <v>0</v>
      </c>
      <c r="I17" s="177">
        <v>0</v>
      </c>
      <c r="J17" s="176">
        <v>0</v>
      </c>
      <c r="K17" s="177">
        <v>0</v>
      </c>
      <c r="L17" s="176">
        <v>0</v>
      </c>
      <c r="M17" s="177">
        <v>0</v>
      </c>
      <c r="N17" s="351" t="s">
        <v>188</v>
      </c>
      <c r="O17" s="352"/>
      <c r="P17" s="352"/>
      <c r="Q17" s="352"/>
      <c r="R17" s="352"/>
      <c r="S17" s="353"/>
    </row>
    <row r="18" spans="1:19" ht="27.75" customHeight="1">
      <c r="A18" s="267" t="s">
        <v>127</v>
      </c>
      <c r="B18" s="268"/>
      <c r="C18" s="268"/>
      <c r="D18" s="268"/>
      <c r="E18" s="268"/>
      <c r="F18" s="178">
        <f>F13</f>
        <v>0</v>
      </c>
      <c r="G18" s="123">
        <f>G13*12</f>
        <v>0</v>
      </c>
      <c r="H18" s="178">
        <f>H13</f>
        <v>0</v>
      </c>
      <c r="I18" s="123">
        <f>I13*12</f>
        <v>0</v>
      </c>
      <c r="J18" s="178">
        <f>J13</f>
        <v>0</v>
      </c>
      <c r="K18" s="123">
        <f>K13*12</f>
        <v>0</v>
      </c>
      <c r="L18" s="178">
        <f>L13</f>
        <v>0</v>
      </c>
      <c r="M18" s="123">
        <f>M13*12</f>
        <v>0</v>
      </c>
      <c r="N18" s="372"/>
      <c r="O18" s="372"/>
      <c r="P18" s="372"/>
      <c r="Q18" s="372"/>
      <c r="R18" s="372"/>
      <c r="S18" s="372"/>
    </row>
    <row r="19" spans="1:19" ht="27.75" customHeight="1">
      <c r="A19" s="373" t="s">
        <v>128</v>
      </c>
      <c r="B19" s="374"/>
      <c r="C19" s="374"/>
      <c r="D19" s="374"/>
      <c r="E19" s="374"/>
      <c r="F19" s="179">
        <v>0</v>
      </c>
      <c r="G19" s="123">
        <f>G17*12</f>
        <v>0</v>
      </c>
      <c r="H19" s="179">
        <v>0</v>
      </c>
      <c r="I19" s="123">
        <f>I17*12</f>
        <v>0</v>
      </c>
      <c r="J19" s="179">
        <v>0</v>
      </c>
      <c r="K19" s="123">
        <f>K17*12</f>
        <v>0</v>
      </c>
      <c r="L19" s="179">
        <v>0</v>
      </c>
      <c r="M19" s="123">
        <f>M17*12</f>
        <v>0</v>
      </c>
      <c r="N19" s="372"/>
      <c r="O19" s="372"/>
      <c r="P19" s="372"/>
      <c r="Q19" s="372"/>
      <c r="R19" s="372"/>
      <c r="S19" s="372"/>
    </row>
    <row r="20" spans="1:19" ht="31.5" customHeight="1">
      <c r="A20" s="375" t="s">
        <v>181</v>
      </c>
      <c r="B20" s="376"/>
      <c r="C20" s="376"/>
      <c r="D20" s="376"/>
      <c r="E20" s="376"/>
      <c r="F20" s="180">
        <v>0</v>
      </c>
      <c r="G20" s="181">
        <v>0</v>
      </c>
      <c r="H20" s="182">
        <v>0</v>
      </c>
      <c r="I20" s="183">
        <v>0</v>
      </c>
      <c r="J20" s="182">
        <v>0</v>
      </c>
      <c r="K20" s="183">
        <v>0</v>
      </c>
      <c r="L20" s="182">
        <v>0</v>
      </c>
      <c r="M20" s="183">
        <v>0</v>
      </c>
      <c r="N20" s="377" t="s">
        <v>111</v>
      </c>
      <c r="O20" s="378"/>
      <c r="P20" s="378"/>
      <c r="Q20" s="378"/>
      <c r="R20" s="378"/>
      <c r="S20" s="378"/>
    </row>
    <row r="21" spans="1:19" ht="24.75" customHeight="1">
      <c r="A21" s="379" t="s">
        <v>182</v>
      </c>
      <c r="B21" s="380"/>
      <c r="C21" s="380"/>
      <c r="D21" s="380"/>
      <c r="E21" s="380"/>
      <c r="F21" s="184">
        <f t="shared" ref="F21:M21" si="0">+F22+F23</f>
        <v>0</v>
      </c>
      <c r="G21" s="185">
        <f t="shared" si="0"/>
        <v>0</v>
      </c>
      <c r="H21" s="184">
        <f t="shared" si="0"/>
        <v>0</v>
      </c>
      <c r="I21" s="185">
        <f t="shared" si="0"/>
        <v>0</v>
      </c>
      <c r="J21" s="184">
        <f t="shared" si="0"/>
        <v>0</v>
      </c>
      <c r="K21" s="185">
        <f t="shared" si="0"/>
        <v>0</v>
      </c>
      <c r="L21" s="184">
        <f t="shared" si="0"/>
        <v>0</v>
      </c>
      <c r="M21" s="185">
        <f t="shared" si="0"/>
        <v>0</v>
      </c>
      <c r="N21" s="381" t="s">
        <v>187</v>
      </c>
      <c r="O21" s="382"/>
      <c r="P21" s="382"/>
      <c r="Q21" s="382"/>
      <c r="R21" s="382"/>
      <c r="S21" s="383"/>
    </row>
    <row r="22" spans="1:19" ht="24.75" customHeight="1">
      <c r="A22" s="390" t="s">
        <v>183</v>
      </c>
      <c r="B22" s="391"/>
      <c r="C22" s="391"/>
      <c r="D22" s="391"/>
      <c r="E22" s="391"/>
      <c r="F22" s="186">
        <v>0</v>
      </c>
      <c r="G22" s="187">
        <v>0</v>
      </c>
      <c r="H22" s="188">
        <f>+F27</f>
        <v>0</v>
      </c>
      <c r="I22" s="189">
        <f>+G27/4*12</f>
        <v>0</v>
      </c>
      <c r="J22" s="188">
        <f>+H27</f>
        <v>0</v>
      </c>
      <c r="K22" s="189">
        <f>+I27/4*12</f>
        <v>0</v>
      </c>
      <c r="L22" s="188">
        <f>+J27</f>
        <v>0</v>
      </c>
      <c r="M22" s="189">
        <f>+K27/4*12</f>
        <v>0</v>
      </c>
      <c r="N22" s="384"/>
      <c r="O22" s="385"/>
      <c r="P22" s="385"/>
      <c r="Q22" s="385"/>
      <c r="R22" s="385"/>
      <c r="S22" s="386"/>
    </row>
    <row r="23" spans="1:19" ht="32.25" customHeight="1">
      <c r="A23" s="392" t="s">
        <v>112</v>
      </c>
      <c r="B23" s="393"/>
      <c r="C23" s="393"/>
      <c r="D23" s="393"/>
      <c r="E23" s="393"/>
      <c r="F23" s="190">
        <v>0</v>
      </c>
      <c r="G23" s="191">
        <v>0</v>
      </c>
      <c r="H23" s="192">
        <v>0</v>
      </c>
      <c r="I23" s="193">
        <v>0</v>
      </c>
      <c r="J23" s="192">
        <v>0</v>
      </c>
      <c r="K23" s="193">
        <v>0</v>
      </c>
      <c r="L23" s="192">
        <v>0</v>
      </c>
      <c r="M23" s="193">
        <v>0</v>
      </c>
      <c r="N23" s="387"/>
      <c r="O23" s="388"/>
      <c r="P23" s="388"/>
      <c r="Q23" s="388"/>
      <c r="R23" s="388"/>
      <c r="S23" s="389"/>
    </row>
    <row r="24" spans="1:19" ht="74.099999999999994" customHeight="1">
      <c r="A24" s="267" t="s">
        <v>113</v>
      </c>
      <c r="B24" s="268"/>
      <c r="C24" s="268"/>
      <c r="D24" s="268"/>
      <c r="E24" s="268"/>
      <c r="F24" s="120"/>
      <c r="G24" s="181"/>
      <c r="H24" s="122">
        <v>0</v>
      </c>
      <c r="I24" s="194">
        <v>0</v>
      </c>
      <c r="J24" s="122">
        <v>0</v>
      </c>
      <c r="K24" s="194">
        <v>0</v>
      </c>
      <c r="L24" s="122">
        <v>0</v>
      </c>
      <c r="M24" s="194">
        <v>0</v>
      </c>
      <c r="N24" s="394" t="s">
        <v>120</v>
      </c>
      <c r="O24" s="394"/>
      <c r="P24" s="394"/>
      <c r="Q24" s="394"/>
      <c r="R24" s="394"/>
      <c r="S24" s="394"/>
    </row>
    <row r="25" spans="1:19" ht="21">
      <c r="A25" s="267" t="s">
        <v>184</v>
      </c>
      <c r="B25" s="268"/>
      <c r="C25" s="268"/>
      <c r="D25" s="268"/>
      <c r="E25" s="268"/>
      <c r="F25" s="195">
        <f>+F18+F19-F20+F21+F24</f>
        <v>0</v>
      </c>
      <c r="G25" s="196">
        <f>((G18-G20+G21)*1.04)+G19+G24</f>
        <v>0</v>
      </c>
      <c r="H25" s="195">
        <f>+H18+H19-H20+H21+H24</f>
        <v>0</v>
      </c>
      <c r="I25" s="196">
        <f>((I18-I20+I21)*1.04)+I19+I24</f>
        <v>0</v>
      </c>
      <c r="J25" s="195">
        <f>+J18+J19-J20+J21+J24</f>
        <v>0</v>
      </c>
      <c r="K25" s="196">
        <f>((K18-K20+K21)*1.04)+K19+K24</f>
        <v>0</v>
      </c>
      <c r="L25" s="195">
        <f>+L18+L19-L20+L21+L24</f>
        <v>0</v>
      </c>
      <c r="M25" s="196">
        <f>((M18-M20+M21)*1.04)+M19+M24</f>
        <v>0</v>
      </c>
      <c r="N25" s="395" t="s">
        <v>114</v>
      </c>
      <c r="O25" s="395"/>
      <c r="P25" s="395"/>
      <c r="Q25" s="395"/>
      <c r="R25" s="395"/>
      <c r="S25" s="395"/>
    </row>
    <row r="26" spans="1:19" ht="26.25">
      <c r="A26" s="396" t="s">
        <v>159</v>
      </c>
      <c r="B26" s="397"/>
      <c r="C26" s="397"/>
      <c r="D26" s="397"/>
      <c r="E26" s="397"/>
      <c r="F26" s="162"/>
      <c r="G26" s="163"/>
      <c r="H26" s="162"/>
      <c r="I26" s="163"/>
      <c r="J26" s="162"/>
      <c r="K26" s="163"/>
      <c r="L26" s="162"/>
      <c r="M26" s="163"/>
      <c r="N26" s="372"/>
      <c r="O26" s="372"/>
      <c r="P26" s="372"/>
      <c r="Q26" s="372"/>
      <c r="R26" s="372"/>
      <c r="S26" s="372"/>
    </row>
    <row r="27" spans="1:19" ht="35.25" customHeight="1" thickBot="1">
      <c r="A27" s="398" t="s">
        <v>186</v>
      </c>
      <c r="B27" s="399"/>
      <c r="C27" s="399"/>
      <c r="D27" s="399"/>
      <c r="E27" s="399"/>
      <c r="F27" s="164"/>
      <c r="G27" s="165"/>
      <c r="H27" s="164"/>
      <c r="I27" s="165"/>
      <c r="J27" s="164"/>
      <c r="K27" s="165"/>
      <c r="L27" s="164"/>
      <c r="M27" s="165"/>
      <c r="N27" s="400" t="s">
        <v>115</v>
      </c>
      <c r="O27" s="401"/>
      <c r="P27" s="401"/>
      <c r="Q27" s="401"/>
      <c r="R27" s="401"/>
      <c r="S27" s="401"/>
    </row>
    <row r="28" spans="1:19" ht="22.5" thickTop="1" thickBot="1">
      <c r="A28" s="402" t="s">
        <v>185</v>
      </c>
      <c r="B28" s="403"/>
      <c r="C28" s="403"/>
      <c r="D28" s="403"/>
      <c r="E28" s="403"/>
      <c r="F28" s="197">
        <f t="shared" ref="F28:M28" si="1">+F25+F27</f>
        <v>0</v>
      </c>
      <c r="G28" s="198">
        <f t="shared" si="1"/>
        <v>0</v>
      </c>
      <c r="H28" s="197">
        <f t="shared" si="1"/>
        <v>0</v>
      </c>
      <c r="I28" s="198">
        <f t="shared" si="1"/>
        <v>0</v>
      </c>
      <c r="J28" s="197">
        <f t="shared" si="1"/>
        <v>0</v>
      </c>
      <c r="K28" s="198">
        <f t="shared" si="1"/>
        <v>0</v>
      </c>
      <c r="L28" s="197">
        <f t="shared" si="1"/>
        <v>0</v>
      </c>
      <c r="M28" s="198">
        <f t="shared" si="1"/>
        <v>0</v>
      </c>
      <c r="N28" s="404"/>
      <c r="O28" s="404"/>
      <c r="P28" s="404"/>
      <c r="Q28" s="404"/>
      <c r="R28" s="404"/>
      <c r="S28" s="404"/>
    </row>
    <row r="29" spans="1:19" ht="21.75" thickTop="1">
      <c r="A29" s="158"/>
      <c r="B29" s="158"/>
      <c r="C29" s="158"/>
      <c r="D29" s="158"/>
      <c r="E29" s="158"/>
      <c r="F29" s="199"/>
      <c r="G29" s="199"/>
      <c r="H29" s="199"/>
      <c r="I29" s="199"/>
      <c r="J29" s="199"/>
      <c r="K29" s="199"/>
      <c r="L29" s="200"/>
      <c r="M29" s="124"/>
      <c r="N29" s="124"/>
      <c r="O29" s="124"/>
      <c r="P29" s="124"/>
      <c r="Q29" s="124"/>
    </row>
    <row r="30" spans="1:19" s="202" customFormat="1" ht="34.5" customHeight="1">
      <c r="A30" s="160"/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405"/>
      <c r="M30" s="406"/>
      <c r="N30" s="406"/>
      <c r="O30" s="406"/>
      <c r="P30" s="406"/>
      <c r="Q30" s="406"/>
      <c r="R30" s="406"/>
      <c r="S30" s="201"/>
    </row>
    <row r="31" spans="1:19" s="202" customFormat="1" ht="32.25" customHeight="1">
      <c r="A31" s="160"/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405"/>
      <c r="M31" s="406"/>
      <c r="N31" s="406"/>
      <c r="O31" s="406"/>
      <c r="P31" s="406"/>
      <c r="Q31" s="203"/>
      <c r="R31" s="204"/>
      <c r="S31" s="201"/>
    </row>
    <row r="32" spans="1:19" s="205" customFormat="1" ht="20.25"/>
    <row r="33" s="205" customFormat="1" ht="20.25"/>
  </sheetData>
  <mergeCells count="46">
    <mergeCell ref="A28:E28"/>
    <mergeCell ref="N28:S28"/>
    <mergeCell ref="L30:L31"/>
    <mergeCell ref="M30:M31"/>
    <mergeCell ref="N30:N31"/>
    <mergeCell ref="O30:O31"/>
    <mergeCell ref="P30:P31"/>
    <mergeCell ref="Q30:R30"/>
    <mergeCell ref="A25:E25"/>
    <mergeCell ref="N25:S25"/>
    <mergeCell ref="A26:E26"/>
    <mergeCell ref="N26:S26"/>
    <mergeCell ref="A27:E27"/>
    <mergeCell ref="N27:S27"/>
    <mergeCell ref="A21:E21"/>
    <mergeCell ref="N21:S23"/>
    <mergeCell ref="A22:E22"/>
    <mergeCell ref="A23:E23"/>
    <mergeCell ref="A24:E24"/>
    <mergeCell ref="N24:S24"/>
    <mergeCell ref="A18:E18"/>
    <mergeCell ref="N18:S18"/>
    <mergeCell ref="A19:E19"/>
    <mergeCell ref="N19:S19"/>
    <mergeCell ref="A20:E20"/>
    <mergeCell ref="N20:S20"/>
    <mergeCell ref="A17:E17"/>
    <mergeCell ref="N17:S17"/>
    <mergeCell ref="F10:G10"/>
    <mergeCell ref="H10:I10"/>
    <mergeCell ref="J10:K10"/>
    <mergeCell ref="L10:M10"/>
    <mergeCell ref="A12:E12"/>
    <mergeCell ref="N12:S12"/>
    <mergeCell ref="A13:E13"/>
    <mergeCell ref="N13:S16"/>
    <mergeCell ref="A14:E14"/>
    <mergeCell ref="A15:E15"/>
    <mergeCell ref="A16:E16"/>
    <mergeCell ref="A1:Q1"/>
    <mergeCell ref="A4:C4"/>
    <mergeCell ref="O8:S8"/>
    <mergeCell ref="A9:E11"/>
    <mergeCell ref="F9:G9"/>
    <mergeCell ref="H9:M9"/>
    <mergeCell ref="N9:S11"/>
  </mergeCells>
  <printOptions horizontalCentered="1"/>
  <pageMargins left="0.11811023622047245" right="0" top="0.43307086614173229" bottom="0.23622047244094491" header="0.23622047244094491" footer="0"/>
  <pageSetup paperSize="9" scale="58" fitToHeight="0" orientation="landscape" r:id="rId1"/>
  <headerFooter>
    <oddHeader>&amp;R&amp;"TH SarabunPSK,Regular"&amp;14แบบฟอร์มที่ 4.1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05BCC-E345-4BB2-BCAE-24CE058B4795}">
  <sheetPr>
    <tabColor rgb="FFFF0000"/>
    <pageSetUpPr fitToPage="1"/>
  </sheetPr>
  <dimension ref="A1:F111"/>
  <sheetViews>
    <sheetView tabSelected="1" view="pageBreakPreview" zoomScale="110" zoomScaleNormal="140" zoomScaleSheetLayoutView="110" workbookViewId="0">
      <pane xSplit="2" ySplit="3" topLeftCell="C4" activePane="bottomRight" state="frozen"/>
      <selection activeCell="A9" sqref="A9:D11"/>
      <selection pane="topRight" activeCell="A9" sqref="A9:D11"/>
      <selection pane="bottomLeft" activeCell="A9" sqref="A9:D11"/>
      <selection pane="bottomRight" activeCell="E20" sqref="E20"/>
    </sheetView>
  </sheetViews>
  <sheetFormatPr defaultColWidth="9.140625" defaultRowHeight="18.75" outlineLevelRow="1"/>
  <cols>
    <col min="1" max="1" width="26.5703125" style="207" customWidth="1"/>
    <col min="2" max="2" width="22.7109375" style="219" customWidth="1"/>
    <col min="3" max="3" width="0.140625" style="216" customWidth="1"/>
    <col min="4" max="4" width="14.42578125" style="216" customWidth="1"/>
    <col min="5" max="5" width="40.140625" style="207" customWidth="1"/>
    <col min="6" max="6" width="45.42578125" style="216" customWidth="1"/>
    <col min="7" max="16384" width="9.140625" style="207"/>
  </cols>
  <sheetData>
    <row r="1" spans="1:6" outlineLevel="1">
      <c r="A1" s="407" t="s">
        <v>0</v>
      </c>
      <c r="B1" s="407"/>
      <c r="C1" s="407"/>
      <c r="D1" s="407"/>
      <c r="E1" s="407"/>
      <c r="F1" s="407"/>
    </row>
    <row r="2" spans="1:6" ht="23.25" customHeight="1">
      <c r="A2" s="408" t="s">
        <v>1</v>
      </c>
      <c r="B2" s="409" t="s">
        <v>2</v>
      </c>
      <c r="C2" s="217"/>
      <c r="D2" s="410" t="s">
        <v>4</v>
      </c>
      <c r="E2" s="412" t="s">
        <v>5</v>
      </c>
      <c r="F2" s="412" t="s">
        <v>6</v>
      </c>
    </row>
    <row r="3" spans="1:6" ht="23.25" customHeight="1">
      <c r="A3" s="408"/>
      <c r="B3" s="409"/>
      <c r="C3" s="217"/>
      <c r="D3" s="411"/>
      <c r="E3" s="412"/>
      <c r="F3" s="412"/>
    </row>
    <row r="4" spans="1:6" ht="68.25" customHeight="1">
      <c r="A4" s="419" t="s">
        <v>7</v>
      </c>
      <c r="B4" s="420"/>
      <c r="C4" s="420"/>
      <c r="D4" s="420"/>
      <c r="E4" s="420"/>
      <c r="F4" s="420"/>
    </row>
    <row r="5" spans="1:6">
      <c r="A5" s="208" t="s">
        <v>192</v>
      </c>
      <c r="B5" s="218"/>
      <c r="C5" s="209"/>
      <c r="D5" s="209"/>
      <c r="E5" s="210"/>
      <c r="F5" s="210"/>
    </row>
    <row r="6" spans="1:6" ht="93.75">
      <c r="A6" s="413"/>
      <c r="B6" s="210" t="s">
        <v>192</v>
      </c>
      <c r="C6" s="209"/>
      <c r="D6" s="211" t="s">
        <v>8</v>
      </c>
      <c r="E6" s="212" t="s">
        <v>194</v>
      </c>
      <c r="F6" s="212" t="s">
        <v>195</v>
      </c>
    </row>
    <row r="7" spans="1:6" ht="56.25">
      <c r="A7" s="415"/>
      <c r="B7" s="210" t="s">
        <v>193</v>
      </c>
      <c r="C7" s="209"/>
      <c r="D7" s="211" t="s">
        <v>8</v>
      </c>
      <c r="E7" s="212" t="s">
        <v>216</v>
      </c>
      <c r="F7" s="212" t="s">
        <v>9</v>
      </c>
    </row>
    <row r="8" spans="1:6" ht="21" customHeight="1">
      <c r="A8" s="208" t="s">
        <v>196</v>
      </c>
      <c r="B8" s="210"/>
      <c r="C8" s="209"/>
      <c r="D8" s="209"/>
      <c r="E8" s="212"/>
      <c r="F8" s="212"/>
    </row>
    <row r="9" spans="1:6" ht="93.75">
      <c r="A9" s="208"/>
      <c r="B9" s="210" t="s">
        <v>197</v>
      </c>
      <c r="C9" s="209"/>
      <c r="D9" s="211" t="s">
        <v>8</v>
      </c>
      <c r="E9" s="212" t="s">
        <v>230</v>
      </c>
      <c r="F9" s="212" t="s">
        <v>198</v>
      </c>
    </row>
    <row r="10" spans="1:6">
      <c r="A10" s="213" t="s">
        <v>199</v>
      </c>
      <c r="B10" s="212"/>
      <c r="C10" s="211"/>
      <c r="D10" s="211"/>
      <c r="E10" s="213"/>
      <c r="F10" s="211"/>
    </row>
    <row r="11" spans="1:6" ht="150">
      <c r="A11" s="212" t="s">
        <v>129</v>
      </c>
      <c r="B11" s="212" t="s">
        <v>200</v>
      </c>
      <c r="C11" s="211"/>
      <c r="D11" s="214" t="s">
        <v>10</v>
      </c>
      <c r="E11" s="212" t="s">
        <v>251</v>
      </c>
      <c r="F11" s="210" t="s">
        <v>256</v>
      </c>
    </row>
    <row r="12" spans="1:6">
      <c r="A12" s="212" t="s">
        <v>201</v>
      </c>
      <c r="B12" s="212"/>
      <c r="C12" s="211"/>
      <c r="D12" s="211"/>
      <c r="E12" s="418" t="s">
        <v>141</v>
      </c>
      <c r="F12" s="418" t="s">
        <v>202</v>
      </c>
    </row>
    <row r="13" spans="1:6" ht="37.5">
      <c r="A13" s="413"/>
      <c r="B13" s="212" t="s">
        <v>11</v>
      </c>
      <c r="C13" s="211"/>
      <c r="D13" s="416" t="s">
        <v>10</v>
      </c>
      <c r="E13" s="418"/>
      <c r="F13" s="418"/>
    </row>
    <row r="14" spans="1:6" ht="37.5">
      <c r="A14" s="414"/>
      <c r="B14" s="212" t="s">
        <v>12</v>
      </c>
      <c r="C14" s="211"/>
      <c r="D14" s="417"/>
      <c r="E14" s="418"/>
      <c r="F14" s="418"/>
    </row>
    <row r="15" spans="1:6" ht="37.5">
      <c r="A15" s="415"/>
      <c r="B15" s="212" t="s">
        <v>13</v>
      </c>
      <c r="C15" s="211"/>
      <c r="D15" s="417"/>
      <c r="E15" s="418"/>
      <c r="F15" s="418"/>
    </row>
    <row r="16" spans="1:6">
      <c r="A16" s="213" t="s">
        <v>203</v>
      </c>
      <c r="B16" s="212"/>
      <c r="C16" s="211"/>
      <c r="D16" s="211"/>
      <c r="E16" s="213"/>
      <c r="F16" s="211"/>
    </row>
    <row r="17" spans="1:6" ht="24" customHeight="1">
      <c r="A17" s="413"/>
      <c r="B17" s="212" t="s">
        <v>204</v>
      </c>
      <c r="C17" s="211"/>
      <c r="D17" s="416" t="s">
        <v>10</v>
      </c>
      <c r="E17" s="418" t="s">
        <v>142</v>
      </c>
      <c r="F17" s="418" t="s">
        <v>205</v>
      </c>
    </row>
    <row r="18" spans="1:6" ht="21.75" customHeight="1">
      <c r="A18" s="414"/>
      <c r="B18" s="212" t="s">
        <v>14</v>
      </c>
      <c r="C18" s="211"/>
      <c r="D18" s="417"/>
      <c r="E18" s="418"/>
      <c r="F18" s="418"/>
    </row>
    <row r="19" spans="1:6" ht="90" customHeight="1">
      <c r="A19" s="415"/>
      <c r="B19" s="212" t="s">
        <v>15</v>
      </c>
      <c r="C19" s="211"/>
      <c r="D19" s="417"/>
      <c r="E19" s="418"/>
      <c r="F19" s="418"/>
    </row>
    <row r="20" spans="1:6" ht="56.25">
      <c r="A20" s="212" t="s">
        <v>206</v>
      </c>
      <c r="B20" s="212"/>
      <c r="C20" s="211"/>
      <c r="D20" s="211"/>
      <c r="E20" s="213"/>
      <c r="F20" s="211"/>
    </row>
    <row r="21" spans="1:6" ht="93.75">
      <c r="A21" s="213"/>
      <c r="B21" s="212" t="s">
        <v>16</v>
      </c>
      <c r="C21" s="211"/>
      <c r="D21" s="214" t="s">
        <v>10</v>
      </c>
      <c r="E21" s="212" t="s">
        <v>207</v>
      </c>
      <c r="F21" s="210" t="s">
        <v>208</v>
      </c>
    </row>
    <row r="22" spans="1:6" ht="22.5" customHeight="1">
      <c r="A22" s="213" t="s">
        <v>210</v>
      </c>
      <c r="B22" s="212"/>
      <c r="C22" s="211"/>
      <c r="D22" s="211"/>
      <c r="E22" s="212"/>
      <c r="F22" s="212"/>
    </row>
    <row r="23" spans="1:6" ht="56.25">
      <c r="A23" s="413"/>
      <c r="B23" s="212" t="s">
        <v>17</v>
      </c>
      <c r="C23" s="211"/>
      <c r="D23" s="416" t="s">
        <v>10</v>
      </c>
      <c r="E23" s="418" t="s">
        <v>143</v>
      </c>
      <c r="F23" s="418" t="s">
        <v>209</v>
      </c>
    </row>
    <row r="24" spans="1:6" ht="56.25">
      <c r="A24" s="414"/>
      <c r="B24" s="212" t="s">
        <v>18</v>
      </c>
      <c r="C24" s="211"/>
      <c r="D24" s="417"/>
      <c r="E24" s="418"/>
      <c r="F24" s="418"/>
    </row>
    <row r="25" spans="1:6" ht="37.5">
      <c r="A25" s="415"/>
      <c r="B25" s="212" t="s">
        <v>19</v>
      </c>
      <c r="C25" s="211"/>
      <c r="D25" s="417"/>
      <c r="E25" s="418"/>
      <c r="F25" s="418"/>
    </row>
    <row r="26" spans="1:6" ht="24" customHeight="1">
      <c r="A26" s="213" t="s">
        <v>20</v>
      </c>
      <c r="B26" s="212"/>
      <c r="C26" s="211"/>
      <c r="D26" s="211"/>
      <c r="E26" s="213"/>
      <c r="F26" s="210"/>
    </row>
    <row r="27" spans="1:6" ht="131.25">
      <c r="A27" s="212" t="s">
        <v>122</v>
      </c>
      <c r="B27" s="212" t="s">
        <v>21</v>
      </c>
      <c r="C27" s="211"/>
      <c r="D27" s="214" t="s">
        <v>10</v>
      </c>
      <c r="E27" s="212" t="s">
        <v>144</v>
      </c>
      <c r="F27" s="210" t="s">
        <v>224</v>
      </c>
    </row>
    <row r="28" spans="1:6">
      <c r="A28" s="213" t="s">
        <v>22</v>
      </c>
      <c r="B28" s="212"/>
      <c r="C28" s="211"/>
      <c r="D28" s="211"/>
      <c r="E28" s="213"/>
      <c r="F28" s="211"/>
    </row>
    <row r="29" spans="1:6" ht="56.25">
      <c r="A29" s="213"/>
      <c r="B29" s="212" t="s">
        <v>23</v>
      </c>
      <c r="C29" s="211"/>
      <c r="D29" s="214" t="s">
        <v>10</v>
      </c>
      <c r="E29" s="212" t="s">
        <v>24</v>
      </c>
      <c r="F29" s="210" t="s">
        <v>25</v>
      </c>
    </row>
    <row r="30" spans="1:6">
      <c r="A30" s="213" t="s">
        <v>211</v>
      </c>
      <c r="B30" s="212"/>
      <c r="C30" s="211"/>
      <c r="D30" s="211"/>
      <c r="E30" s="213"/>
      <c r="F30" s="211"/>
    </row>
    <row r="31" spans="1:6" ht="37.5">
      <c r="A31" s="213"/>
      <c r="B31" s="212" t="s">
        <v>211</v>
      </c>
      <c r="C31" s="211"/>
      <c r="D31" s="214" t="s">
        <v>10</v>
      </c>
      <c r="E31" s="213"/>
      <c r="F31" s="211"/>
    </row>
    <row r="32" spans="1:6">
      <c r="A32" s="421" t="s">
        <v>26</v>
      </c>
      <c r="B32" s="421"/>
      <c r="C32" s="421"/>
      <c r="D32" s="421"/>
      <c r="E32" s="421"/>
      <c r="F32" s="421"/>
    </row>
    <row r="33" spans="1:6">
      <c r="A33" s="208" t="s">
        <v>212</v>
      </c>
      <c r="B33" s="218"/>
      <c r="C33" s="209"/>
      <c r="D33" s="209"/>
      <c r="E33" s="209"/>
      <c r="F33" s="209"/>
    </row>
    <row r="34" spans="1:6" ht="93.75">
      <c r="A34" s="413"/>
      <c r="B34" s="210" t="s">
        <v>212</v>
      </c>
      <c r="C34" s="209"/>
      <c r="D34" s="211" t="s">
        <v>8</v>
      </c>
      <c r="E34" s="212" t="s">
        <v>214</v>
      </c>
      <c r="F34" s="212" t="s">
        <v>215</v>
      </c>
    </row>
    <row r="35" spans="1:6" ht="56.25">
      <c r="A35" s="415"/>
      <c r="B35" s="210" t="s">
        <v>213</v>
      </c>
      <c r="C35" s="209"/>
      <c r="D35" s="211" t="s">
        <v>8</v>
      </c>
      <c r="E35" s="212" t="s">
        <v>216</v>
      </c>
      <c r="F35" s="212" t="s">
        <v>27</v>
      </c>
    </row>
    <row r="36" spans="1:6">
      <c r="A36" s="208" t="s">
        <v>217</v>
      </c>
      <c r="B36" s="210"/>
      <c r="C36" s="209"/>
      <c r="D36" s="209"/>
      <c r="E36" s="212"/>
      <c r="F36" s="212"/>
    </row>
    <row r="37" spans="1:6" ht="93.75">
      <c r="A37" s="208"/>
      <c r="B37" s="210" t="s">
        <v>212</v>
      </c>
      <c r="C37" s="209"/>
      <c r="D37" s="211" t="s">
        <v>8</v>
      </c>
      <c r="E37" s="212" t="s">
        <v>218</v>
      </c>
      <c r="F37" s="212" t="s">
        <v>219</v>
      </c>
    </row>
    <row r="38" spans="1:6">
      <c r="A38" s="213" t="s">
        <v>221</v>
      </c>
      <c r="B38" s="212"/>
      <c r="C38" s="211"/>
      <c r="D38" s="211"/>
      <c r="E38" s="213"/>
      <c r="F38" s="211"/>
    </row>
    <row r="39" spans="1:6" ht="150">
      <c r="A39" s="212"/>
      <c r="B39" s="212" t="s">
        <v>220</v>
      </c>
      <c r="C39" s="211"/>
      <c r="D39" s="214" t="s">
        <v>10</v>
      </c>
      <c r="E39" s="212" t="s">
        <v>252</v>
      </c>
      <c r="F39" s="210" t="s">
        <v>222</v>
      </c>
    </row>
    <row r="40" spans="1:6" ht="27" customHeight="1">
      <c r="A40" s="213" t="s">
        <v>223</v>
      </c>
      <c r="B40" s="212"/>
      <c r="C40" s="211"/>
      <c r="D40" s="211"/>
      <c r="E40" s="213"/>
      <c r="F40" s="211"/>
    </row>
    <row r="41" spans="1:6" ht="24" customHeight="1">
      <c r="A41" s="413"/>
      <c r="B41" s="212" t="s">
        <v>28</v>
      </c>
      <c r="C41" s="211"/>
      <c r="D41" s="416" t="s">
        <v>10</v>
      </c>
      <c r="E41" s="418" t="s">
        <v>145</v>
      </c>
      <c r="F41" s="418" t="s">
        <v>226</v>
      </c>
    </row>
    <row r="42" spans="1:6" ht="37.5">
      <c r="A42" s="414"/>
      <c r="B42" s="212" t="s">
        <v>29</v>
      </c>
      <c r="C42" s="211"/>
      <c r="D42" s="417"/>
      <c r="E42" s="422"/>
      <c r="F42" s="418"/>
    </row>
    <row r="43" spans="1:6">
      <c r="A43" s="414"/>
      <c r="B43" s="212" t="s">
        <v>30</v>
      </c>
      <c r="C43" s="211"/>
      <c r="D43" s="417"/>
      <c r="E43" s="422"/>
      <c r="F43" s="418"/>
    </row>
    <row r="44" spans="1:6" ht="37.5">
      <c r="A44" s="415"/>
      <c r="B44" s="212" t="s">
        <v>31</v>
      </c>
      <c r="C44" s="211"/>
      <c r="D44" s="417"/>
      <c r="E44" s="422"/>
      <c r="F44" s="418"/>
    </row>
    <row r="45" spans="1:6">
      <c r="A45" s="213" t="s">
        <v>225</v>
      </c>
      <c r="B45" s="212"/>
      <c r="C45" s="211"/>
      <c r="D45" s="211"/>
      <c r="E45" s="213"/>
      <c r="F45" s="211"/>
    </row>
    <row r="46" spans="1:6" ht="37.5">
      <c r="A46" s="213"/>
      <c r="B46" s="212" t="s">
        <v>225</v>
      </c>
      <c r="C46" s="211"/>
      <c r="D46" s="214" t="s">
        <v>10</v>
      </c>
      <c r="E46" s="213"/>
      <c r="F46" s="211"/>
    </row>
    <row r="47" spans="1:6">
      <c r="A47" s="421" t="s">
        <v>32</v>
      </c>
      <c r="B47" s="421"/>
      <c r="C47" s="421"/>
      <c r="D47" s="421"/>
      <c r="E47" s="421"/>
      <c r="F47" s="421"/>
    </row>
    <row r="48" spans="1:6">
      <c r="A48" s="208" t="s">
        <v>146</v>
      </c>
      <c r="B48" s="218"/>
      <c r="C48" s="209"/>
      <c r="D48" s="209"/>
      <c r="E48" s="209"/>
      <c r="F48" s="209"/>
    </row>
    <row r="49" spans="1:6" ht="93.75">
      <c r="A49" s="208"/>
      <c r="B49" s="210" t="s">
        <v>146</v>
      </c>
      <c r="C49" s="209"/>
      <c r="D49" s="211" t="s">
        <v>8</v>
      </c>
      <c r="E49" s="212" t="s">
        <v>228</v>
      </c>
      <c r="F49" s="212" t="s">
        <v>227</v>
      </c>
    </row>
    <row r="50" spans="1:6">
      <c r="A50" s="208" t="s">
        <v>229</v>
      </c>
      <c r="B50" s="210"/>
      <c r="C50" s="209"/>
      <c r="D50" s="209"/>
      <c r="E50" s="209"/>
      <c r="F50" s="209"/>
    </row>
    <row r="51" spans="1:6" ht="93.75">
      <c r="A51" s="208"/>
      <c r="B51" s="210" t="s">
        <v>229</v>
      </c>
      <c r="C51" s="209"/>
      <c r="D51" s="211" t="s">
        <v>8</v>
      </c>
      <c r="E51" s="212" t="s">
        <v>230</v>
      </c>
      <c r="F51" s="212" t="s">
        <v>231</v>
      </c>
    </row>
    <row r="52" spans="1:6">
      <c r="A52" s="213" t="s">
        <v>232</v>
      </c>
      <c r="B52" s="212"/>
      <c r="C52" s="211"/>
      <c r="D52" s="211"/>
      <c r="E52" s="213"/>
      <c r="F52" s="211"/>
    </row>
    <row r="53" spans="1:6" ht="131.25">
      <c r="A53" s="212"/>
      <c r="B53" s="212" t="s">
        <v>233</v>
      </c>
      <c r="C53" s="211"/>
      <c r="D53" s="214" t="s">
        <v>10</v>
      </c>
      <c r="E53" s="212" t="s">
        <v>258</v>
      </c>
      <c r="F53" s="210" t="s">
        <v>253</v>
      </c>
    </row>
    <row r="54" spans="1:6">
      <c r="A54" s="213" t="s">
        <v>234</v>
      </c>
      <c r="B54" s="212"/>
      <c r="C54" s="211"/>
      <c r="D54" s="211"/>
      <c r="E54" s="213"/>
      <c r="F54" s="211"/>
    </row>
    <row r="55" spans="1:6" ht="93.75">
      <c r="A55" s="212"/>
      <c r="B55" s="212" t="s">
        <v>235</v>
      </c>
      <c r="C55" s="211"/>
      <c r="D55" s="211"/>
      <c r="E55" s="212" t="s">
        <v>257</v>
      </c>
      <c r="F55" s="210" t="s">
        <v>254</v>
      </c>
    </row>
    <row r="56" spans="1:6">
      <c r="A56" s="213" t="s">
        <v>236</v>
      </c>
      <c r="B56" s="212"/>
      <c r="C56" s="211"/>
      <c r="D56" s="211"/>
      <c r="E56" s="213"/>
      <c r="F56" s="211"/>
    </row>
    <row r="57" spans="1:6" ht="112.5">
      <c r="A57" s="213"/>
      <c r="B57" s="212" t="s">
        <v>237</v>
      </c>
      <c r="C57" s="211"/>
      <c r="D57" s="211" t="s">
        <v>33</v>
      </c>
      <c r="E57" s="212" t="s">
        <v>259</v>
      </c>
      <c r="F57" s="210" t="s">
        <v>238</v>
      </c>
    </row>
    <row r="58" spans="1:6">
      <c r="A58" s="213" t="s">
        <v>203</v>
      </c>
      <c r="B58" s="212"/>
      <c r="C58" s="211"/>
      <c r="D58" s="211"/>
      <c r="E58" s="213"/>
      <c r="F58" s="211"/>
    </row>
    <row r="59" spans="1:6" ht="24.75" customHeight="1">
      <c r="A59" s="413"/>
      <c r="B59" s="212" t="s">
        <v>204</v>
      </c>
      <c r="C59" s="211"/>
      <c r="D59" s="416" t="s">
        <v>10</v>
      </c>
      <c r="E59" s="418" t="s">
        <v>239</v>
      </c>
      <c r="F59" s="418" t="s">
        <v>240</v>
      </c>
    </row>
    <row r="60" spans="1:6" ht="94.5" customHeight="1">
      <c r="A60" s="415"/>
      <c r="B60" s="212" t="s">
        <v>14</v>
      </c>
      <c r="C60" s="211"/>
      <c r="D60" s="417"/>
      <c r="E60" s="418"/>
      <c r="F60" s="418"/>
    </row>
    <row r="61" spans="1:6">
      <c r="A61" s="213" t="s">
        <v>34</v>
      </c>
      <c r="B61" s="212"/>
      <c r="C61" s="211"/>
      <c r="D61" s="211"/>
      <c r="E61" s="213"/>
      <c r="F61" s="211"/>
    </row>
    <row r="62" spans="1:6" ht="112.5">
      <c r="A62" s="213"/>
      <c r="B62" s="212" t="s">
        <v>21</v>
      </c>
      <c r="C62" s="211"/>
      <c r="D62" s="214" t="s">
        <v>10</v>
      </c>
      <c r="E62" s="212" t="s">
        <v>255</v>
      </c>
      <c r="F62" s="210" t="s">
        <v>260</v>
      </c>
    </row>
    <row r="63" spans="1:6">
      <c r="A63" s="213" t="s">
        <v>22</v>
      </c>
      <c r="B63" s="212"/>
      <c r="C63" s="211"/>
      <c r="D63" s="211"/>
      <c r="E63" s="213"/>
      <c r="F63" s="211"/>
    </row>
    <row r="64" spans="1:6" ht="56.25">
      <c r="A64" s="213"/>
      <c r="B64" s="212" t="s">
        <v>23</v>
      </c>
      <c r="C64" s="211"/>
      <c r="D64" s="214" t="s">
        <v>10</v>
      </c>
      <c r="E64" s="212" t="s">
        <v>35</v>
      </c>
      <c r="F64" s="210" t="s">
        <v>25</v>
      </c>
    </row>
    <row r="65" spans="1:6">
      <c r="A65" s="421" t="s">
        <v>36</v>
      </c>
      <c r="B65" s="421"/>
      <c r="C65" s="421"/>
      <c r="D65" s="421"/>
      <c r="E65" s="421"/>
      <c r="F65" s="421"/>
    </row>
    <row r="66" spans="1:6">
      <c r="A66" s="208" t="s">
        <v>37</v>
      </c>
      <c r="B66" s="218"/>
      <c r="C66" s="209"/>
      <c r="D66" s="209"/>
      <c r="E66" s="209"/>
      <c r="F66" s="209"/>
    </row>
    <row r="67" spans="1:6" ht="25.5" customHeight="1">
      <c r="A67" s="208"/>
      <c r="B67" s="210" t="s">
        <v>37</v>
      </c>
      <c r="C67" s="209"/>
      <c r="D67" s="211" t="s">
        <v>38</v>
      </c>
      <c r="E67" s="418" t="s">
        <v>121</v>
      </c>
      <c r="F67" s="418" t="s">
        <v>39</v>
      </c>
    </row>
    <row r="68" spans="1:6">
      <c r="A68" s="208" t="s">
        <v>40</v>
      </c>
      <c r="B68" s="210"/>
      <c r="C68" s="209"/>
      <c r="D68" s="209"/>
      <c r="E68" s="418"/>
      <c r="F68" s="418"/>
    </row>
    <row r="69" spans="1:6" ht="80.45" customHeight="1">
      <c r="A69" s="208"/>
      <c r="B69" s="210" t="s">
        <v>40</v>
      </c>
      <c r="C69" s="209"/>
      <c r="D69" s="211" t="s">
        <v>38</v>
      </c>
      <c r="E69" s="418"/>
      <c r="F69" s="418"/>
    </row>
    <row r="70" spans="1:6" ht="37.5">
      <c r="A70" s="212" t="s">
        <v>241</v>
      </c>
      <c r="B70" s="212"/>
      <c r="C70" s="211"/>
      <c r="D70" s="211"/>
      <c r="E70" s="213"/>
      <c r="F70" s="211"/>
    </row>
    <row r="71" spans="1:6" ht="42" customHeight="1">
      <c r="A71" s="423"/>
      <c r="B71" s="212" t="s">
        <v>41</v>
      </c>
      <c r="C71" s="211"/>
      <c r="D71" s="413" t="s">
        <v>38</v>
      </c>
      <c r="E71" s="426" t="s">
        <v>243</v>
      </c>
      <c r="F71" s="426" t="s">
        <v>244</v>
      </c>
    </row>
    <row r="72" spans="1:6" ht="37.5">
      <c r="A72" s="424"/>
      <c r="B72" s="212" t="s">
        <v>42</v>
      </c>
      <c r="C72" s="211"/>
      <c r="D72" s="414"/>
      <c r="E72" s="427"/>
      <c r="F72" s="427"/>
    </row>
    <row r="73" spans="1:6" ht="37.5">
      <c r="A73" s="424"/>
      <c r="B73" s="212" t="s">
        <v>123</v>
      </c>
      <c r="C73" s="211"/>
      <c r="D73" s="414"/>
      <c r="E73" s="427"/>
      <c r="F73" s="427"/>
    </row>
    <row r="74" spans="1:6" ht="47.45" customHeight="1">
      <c r="A74" s="424"/>
      <c r="B74" s="212" t="s">
        <v>125</v>
      </c>
      <c r="C74" s="211"/>
      <c r="D74" s="414"/>
      <c r="E74" s="427"/>
      <c r="F74" s="427"/>
    </row>
    <row r="75" spans="1:6" ht="47.45" customHeight="1">
      <c r="A75" s="425"/>
      <c r="B75" s="212" t="s">
        <v>242</v>
      </c>
      <c r="C75" s="211"/>
      <c r="D75" s="415"/>
      <c r="E75" s="428"/>
      <c r="F75" s="428"/>
    </row>
    <row r="76" spans="1:6">
      <c r="A76" s="213" t="s">
        <v>245</v>
      </c>
      <c r="B76" s="212"/>
      <c r="C76" s="211"/>
      <c r="D76" s="211"/>
      <c r="E76" s="213"/>
      <c r="F76" s="211"/>
    </row>
    <row r="77" spans="1:6" ht="65.25" customHeight="1">
      <c r="A77" s="413"/>
      <c r="B77" s="212" t="s">
        <v>43</v>
      </c>
      <c r="C77" s="211"/>
      <c r="D77" s="413" t="s">
        <v>38</v>
      </c>
      <c r="E77" s="426" t="s">
        <v>261</v>
      </c>
      <c r="F77" s="426" t="s">
        <v>250</v>
      </c>
    </row>
    <row r="78" spans="1:6" ht="56.25">
      <c r="A78" s="414"/>
      <c r="B78" s="212" t="s">
        <v>44</v>
      </c>
      <c r="C78" s="211"/>
      <c r="D78" s="414"/>
      <c r="E78" s="427"/>
      <c r="F78" s="427"/>
    </row>
    <row r="79" spans="1:6" ht="56.25">
      <c r="A79" s="414"/>
      <c r="B79" s="212" t="s">
        <v>124</v>
      </c>
      <c r="C79" s="211"/>
      <c r="D79" s="414"/>
      <c r="E79" s="427"/>
      <c r="F79" s="427"/>
    </row>
    <row r="80" spans="1:6" ht="56.25">
      <c r="A80" s="414"/>
      <c r="B80" s="212" t="s">
        <v>246</v>
      </c>
      <c r="C80" s="211"/>
      <c r="D80" s="414"/>
      <c r="E80" s="427"/>
      <c r="F80" s="427"/>
    </row>
    <row r="81" spans="1:6" ht="56.25">
      <c r="A81" s="415"/>
      <c r="B81" s="212" t="s">
        <v>247</v>
      </c>
      <c r="C81" s="211"/>
      <c r="D81" s="415"/>
      <c r="E81" s="428"/>
      <c r="F81" s="428"/>
    </row>
    <row r="82" spans="1:6" ht="37.5">
      <c r="A82" s="212" t="s">
        <v>248</v>
      </c>
      <c r="B82" s="212"/>
      <c r="C82" s="211"/>
      <c r="D82" s="211"/>
      <c r="E82" s="213"/>
      <c r="F82" s="211"/>
    </row>
    <row r="83" spans="1:6" ht="56.25">
      <c r="A83" s="213"/>
      <c r="B83" s="212" t="s">
        <v>249</v>
      </c>
      <c r="C83" s="211"/>
      <c r="D83" s="211" t="s">
        <v>38</v>
      </c>
      <c r="E83" s="213"/>
      <c r="F83" s="211"/>
    </row>
    <row r="84" spans="1:6">
      <c r="A84" s="429" t="s">
        <v>45</v>
      </c>
      <c r="B84" s="429"/>
      <c r="C84" s="429"/>
      <c r="D84" s="429"/>
      <c r="E84" s="429"/>
      <c r="F84" s="429"/>
    </row>
    <row r="85" spans="1:6" ht="21" customHeight="1">
      <c r="A85" s="213" t="s">
        <v>46</v>
      </c>
      <c r="B85" s="212"/>
      <c r="C85" s="215"/>
      <c r="D85" s="211"/>
      <c r="E85" s="418" t="s">
        <v>47</v>
      </c>
      <c r="F85" s="418" t="s">
        <v>48</v>
      </c>
    </row>
    <row r="86" spans="1:6">
      <c r="A86" s="213"/>
      <c r="B86" s="212" t="s">
        <v>49</v>
      </c>
      <c r="C86" s="215"/>
      <c r="D86" s="416" t="s">
        <v>10</v>
      </c>
      <c r="E86" s="418"/>
      <c r="F86" s="418"/>
    </row>
    <row r="87" spans="1:6">
      <c r="A87" s="213"/>
      <c r="B87" s="212" t="s">
        <v>50</v>
      </c>
      <c r="C87" s="215"/>
      <c r="D87" s="417"/>
      <c r="E87" s="418"/>
      <c r="F87" s="418"/>
    </row>
    <row r="88" spans="1:6">
      <c r="A88" s="213"/>
      <c r="B88" s="212" t="s">
        <v>51</v>
      </c>
      <c r="C88" s="215"/>
      <c r="D88" s="417"/>
      <c r="E88" s="418"/>
      <c r="F88" s="418"/>
    </row>
    <row r="89" spans="1:6">
      <c r="A89" s="213" t="s">
        <v>52</v>
      </c>
      <c r="B89" s="212"/>
      <c r="C89" s="215"/>
      <c r="D89" s="211"/>
      <c r="E89" s="418"/>
      <c r="F89" s="418"/>
    </row>
    <row r="90" spans="1:6">
      <c r="A90" s="213"/>
      <c r="B90" s="212" t="s">
        <v>53</v>
      </c>
      <c r="C90" s="215"/>
      <c r="D90" s="416" t="s">
        <v>10</v>
      </c>
      <c r="E90" s="418"/>
      <c r="F90" s="418"/>
    </row>
    <row r="91" spans="1:6">
      <c r="A91" s="213"/>
      <c r="B91" s="212" t="s">
        <v>54</v>
      </c>
      <c r="C91" s="215"/>
      <c r="D91" s="417"/>
      <c r="E91" s="418"/>
      <c r="F91" s="418"/>
    </row>
    <row r="92" spans="1:6">
      <c r="A92" s="213"/>
      <c r="B92" s="212" t="s">
        <v>55</v>
      </c>
      <c r="C92" s="215"/>
      <c r="D92" s="417"/>
      <c r="E92" s="418"/>
      <c r="F92" s="418"/>
    </row>
    <row r="93" spans="1:6">
      <c r="A93" s="213" t="s">
        <v>56</v>
      </c>
      <c r="B93" s="212"/>
      <c r="C93" s="215"/>
      <c r="D93" s="211"/>
      <c r="E93" s="418"/>
      <c r="F93" s="418"/>
    </row>
    <row r="94" spans="1:6" ht="26.25" customHeight="1">
      <c r="A94" s="213"/>
      <c r="B94" s="212" t="s">
        <v>57</v>
      </c>
      <c r="C94" s="215"/>
      <c r="D94" s="423" t="s">
        <v>10</v>
      </c>
      <c r="E94" s="418"/>
      <c r="F94" s="418"/>
    </row>
    <row r="95" spans="1:6" ht="37.5">
      <c r="A95" s="213"/>
      <c r="B95" s="212" t="s">
        <v>58</v>
      </c>
      <c r="C95" s="215"/>
      <c r="D95" s="424"/>
      <c r="E95" s="418"/>
      <c r="F95" s="418"/>
    </row>
    <row r="96" spans="1:6" ht="37.5">
      <c r="A96" s="213"/>
      <c r="B96" s="212" t="s">
        <v>59</v>
      </c>
      <c r="C96" s="215"/>
      <c r="D96" s="425"/>
      <c r="E96" s="418"/>
      <c r="F96" s="418"/>
    </row>
    <row r="97" spans="1:6">
      <c r="A97" s="213" t="s">
        <v>60</v>
      </c>
      <c r="B97" s="212"/>
      <c r="C97" s="215"/>
      <c r="D97" s="211"/>
      <c r="E97" s="418"/>
      <c r="F97" s="418"/>
    </row>
    <row r="98" spans="1:6">
      <c r="A98" s="213"/>
      <c r="B98" s="212" t="s">
        <v>61</v>
      </c>
      <c r="C98" s="215"/>
      <c r="D98" s="416" t="s">
        <v>10</v>
      </c>
      <c r="E98" s="418"/>
      <c r="F98" s="418"/>
    </row>
    <row r="99" spans="1:6">
      <c r="A99" s="213"/>
      <c r="B99" s="212" t="s">
        <v>62</v>
      </c>
      <c r="C99" s="215"/>
      <c r="D99" s="417"/>
      <c r="E99" s="418"/>
      <c r="F99" s="418"/>
    </row>
    <row r="100" spans="1:6">
      <c r="A100" s="213"/>
      <c r="B100" s="212" t="s">
        <v>63</v>
      </c>
      <c r="C100" s="215"/>
      <c r="D100" s="417"/>
      <c r="E100" s="418"/>
      <c r="F100" s="418"/>
    </row>
    <row r="101" spans="1:6">
      <c r="A101" s="429" t="s">
        <v>64</v>
      </c>
      <c r="B101" s="429"/>
      <c r="C101" s="429"/>
      <c r="D101" s="429"/>
      <c r="E101" s="429"/>
      <c r="F101" s="429"/>
    </row>
    <row r="102" spans="1:6" ht="21" customHeight="1">
      <c r="A102" s="213" t="s">
        <v>65</v>
      </c>
      <c r="B102" s="212"/>
      <c r="C102" s="215"/>
      <c r="D102" s="211"/>
      <c r="E102" s="418" t="s">
        <v>66</v>
      </c>
      <c r="F102" s="418" t="s">
        <v>67</v>
      </c>
    </row>
    <row r="103" spans="1:6">
      <c r="A103" s="213"/>
      <c r="B103" s="212" t="s">
        <v>68</v>
      </c>
      <c r="C103" s="215"/>
      <c r="D103" s="416" t="s">
        <v>10</v>
      </c>
      <c r="E103" s="418"/>
      <c r="F103" s="418"/>
    </row>
    <row r="104" spans="1:6">
      <c r="A104" s="213"/>
      <c r="B104" s="212" t="s">
        <v>69</v>
      </c>
      <c r="C104" s="215"/>
      <c r="D104" s="417"/>
      <c r="E104" s="418"/>
      <c r="F104" s="418"/>
    </row>
    <row r="105" spans="1:6">
      <c r="A105" s="213"/>
      <c r="B105" s="212" t="s">
        <v>70</v>
      </c>
      <c r="C105" s="215"/>
      <c r="D105" s="417"/>
      <c r="E105" s="418"/>
      <c r="F105" s="418"/>
    </row>
    <row r="106" spans="1:6">
      <c r="A106" s="213" t="s">
        <v>71</v>
      </c>
      <c r="B106" s="212"/>
      <c r="C106" s="215"/>
      <c r="D106" s="211"/>
      <c r="E106" s="418"/>
      <c r="F106" s="418"/>
    </row>
    <row r="107" spans="1:6">
      <c r="A107" s="213"/>
      <c r="B107" s="212" t="s">
        <v>72</v>
      </c>
      <c r="C107" s="215"/>
      <c r="D107" s="416" t="s">
        <v>10</v>
      </c>
      <c r="E107" s="418"/>
      <c r="F107" s="418"/>
    </row>
    <row r="108" spans="1:6">
      <c r="A108" s="213"/>
      <c r="B108" s="212" t="s">
        <v>73</v>
      </c>
      <c r="C108" s="215"/>
      <c r="D108" s="417"/>
      <c r="E108" s="418"/>
      <c r="F108" s="418"/>
    </row>
    <row r="109" spans="1:6">
      <c r="A109" s="213"/>
      <c r="B109" s="212" t="s">
        <v>74</v>
      </c>
      <c r="C109" s="215"/>
      <c r="D109" s="417"/>
      <c r="E109" s="418"/>
      <c r="F109" s="418"/>
    </row>
    <row r="111" spans="1:6" ht="23.25" customHeight="1">
      <c r="A111" s="430" t="s">
        <v>75</v>
      </c>
      <c r="B111" s="430"/>
      <c r="C111" s="430"/>
      <c r="D111" s="430"/>
      <c r="E111" s="430"/>
      <c r="F111" s="430"/>
    </row>
  </sheetData>
  <mergeCells count="55">
    <mergeCell ref="A111:F111"/>
    <mergeCell ref="D98:D100"/>
    <mergeCell ref="A101:F101"/>
    <mergeCell ref="E102:E109"/>
    <mergeCell ref="F102:F109"/>
    <mergeCell ref="D103:D105"/>
    <mergeCell ref="D107:D109"/>
    <mergeCell ref="E85:E100"/>
    <mergeCell ref="F85:F100"/>
    <mergeCell ref="D86:D88"/>
    <mergeCell ref="D90:D92"/>
    <mergeCell ref="D94:D96"/>
    <mergeCell ref="A84:F84"/>
    <mergeCell ref="A77:A81"/>
    <mergeCell ref="D77:D81"/>
    <mergeCell ref="E77:E81"/>
    <mergeCell ref="F77:F81"/>
    <mergeCell ref="E67:E69"/>
    <mergeCell ref="F67:F69"/>
    <mergeCell ref="A71:A75"/>
    <mergeCell ref="D71:D75"/>
    <mergeCell ref="E71:E75"/>
    <mergeCell ref="F71:F75"/>
    <mergeCell ref="A65:F65"/>
    <mergeCell ref="A41:A44"/>
    <mergeCell ref="D41:D44"/>
    <mergeCell ref="E41:E44"/>
    <mergeCell ref="F41:F44"/>
    <mergeCell ref="A47:F47"/>
    <mergeCell ref="A59:A60"/>
    <mergeCell ref="D59:D60"/>
    <mergeCell ref="E59:E60"/>
    <mergeCell ref="F59:F60"/>
    <mergeCell ref="A32:F32"/>
    <mergeCell ref="A34:A35"/>
    <mergeCell ref="A23:A25"/>
    <mergeCell ref="D23:D25"/>
    <mergeCell ref="E23:E25"/>
    <mergeCell ref="F23:F25"/>
    <mergeCell ref="A17:A19"/>
    <mergeCell ref="D17:D19"/>
    <mergeCell ref="E17:E19"/>
    <mergeCell ref="F17:F19"/>
    <mergeCell ref="A4:F4"/>
    <mergeCell ref="A6:A7"/>
    <mergeCell ref="E12:E15"/>
    <mergeCell ref="F12:F15"/>
    <mergeCell ref="A13:A15"/>
    <mergeCell ref="D13:D15"/>
    <mergeCell ref="A1:F1"/>
    <mergeCell ref="A2:A3"/>
    <mergeCell ref="B2:B3"/>
    <mergeCell ref="D2:D3"/>
    <mergeCell ref="E2:E3"/>
    <mergeCell ref="F2:F3"/>
  </mergeCells>
  <phoneticPr fontId="29" type="noConversion"/>
  <pageMargins left="0.39370078740157483" right="0.31496062992125984" top="0.54" bottom="0.47244094488188981" header="0.31496062992125984" footer="0.31496062992125984"/>
  <pageSetup paperSize="9" scale="65" fitToHeight="0" orientation="portrait" r:id="rId1"/>
  <headerFooter>
    <oddHeader>&amp;Rสิ่งที่ส่งมาด้วย 2
หน้า &amp;P/&amp;N</oddHeader>
  </headerFooter>
  <rowBreaks count="3" manualBreakCount="3">
    <brk id="46" max="16383" man="1"/>
    <brk id="64" max="16383" man="1"/>
    <brk id="8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2.ค่าจ้างประจำ </vt:lpstr>
      <vt:lpstr>1.1เงินเดือน เลื่อนในงบกลาง</vt:lpstr>
      <vt:lpstr>4.1ค่าตอบแทนพนักงานราชการ</vt:lpstr>
      <vt:lpstr>ส่งนโยบาย+เทคโน</vt:lpstr>
      <vt:lpstr>'1.1เงินเดือน เลื่อนในงบกลาง'!Print_Area</vt:lpstr>
      <vt:lpstr>'2.ค่าจ้างประจำ '!Print_Area</vt:lpstr>
      <vt:lpstr>'4.1ค่าตอบแทนพนักงานราชการ'!Print_Area</vt:lpstr>
      <vt:lpstr>'1.1เงินเดือน เลื่อนในงบกลาง'!Print_Titles</vt:lpstr>
      <vt:lpstr>'ส่งนโยบาย+เทคโน'!Print_Titles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Doungdaw S.</cp:lastModifiedBy>
  <cp:lastPrinted>2025-08-26T04:05:42Z</cp:lastPrinted>
  <dcterms:created xsi:type="dcterms:W3CDTF">2019-10-27T11:36:13Z</dcterms:created>
  <dcterms:modified xsi:type="dcterms:W3CDTF">2025-08-26T04:05:43Z</dcterms:modified>
</cp:coreProperties>
</file>