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เดสก์ท็อป\คุณธรรม จริยธรรม 2566\คุณธรรม จริยธรรม_2567\ITA_2567\OIT\"/>
    </mc:Choice>
  </mc:AlternateContent>
  <xr:revisionPtr revIDLastSave="0" documentId="8_{14D4D73D-3D86-4A95-BBAB-2C35CB91E560}" xr6:coauthVersionLast="47" xr6:coauthVersionMax="47" xr10:uidLastSave="{00000000-0000-0000-0000-000000000000}"/>
  <bookViews>
    <workbookView xWindow="-110" yWindow="-110" windowWidth="19420" windowHeight="10300" xr2:uid="{0BE1D1CF-541F-4769-9D2A-E2CCE48D6C2A}"/>
  </bookViews>
  <sheets>
    <sheet name="สรุปรายหน่วยงาน" sheetId="4" r:id="rId1"/>
    <sheet name="สรุปตามหมวดครุภัณฑ์" sheetId="5" r:id="rId2"/>
    <sheet name="แจ้งเวียน" sheetId="3" r:id="rId3"/>
  </sheets>
  <definedNames>
    <definedName name="_xlnm._FilterDatabase" localSheetId="2" hidden="1">แจ้งเวียน!$A$5:$H$5</definedName>
    <definedName name="_xlnm.Print_Area" localSheetId="2">แจ้งเวียน!$A$1:$H$538</definedName>
    <definedName name="_xlnm.Print_Titles" localSheetId="2">แจ้งเวียน!$5:$5</definedName>
    <definedName name="_xlnm.Print_Titles" localSheetId="0">สรุปรายหน่วยงาน!$3:$4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4" l="1"/>
  <c r="E6" i="4"/>
  <c r="D5" i="5"/>
  <c r="F17" i="5"/>
  <c r="F5" i="5"/>
  <c r="F7" i="5"/>
  <c r="F8" i="5"/>
  <c r="F10" i="5"/>
  <c r="F15" i="5"/>
  <c r="F16" i="5"/>
  <c r="F6" i="5"/>
  <c r="G39" i="4"/>
  <c r="G16" i="4"/>
  <c r="G209" i="3"/>
  <c r="G11" i="3" l="1"/>
  <c r="E5" i="5"/>
  <c r="E6" i="5"/>
  <c r="D6" i="5"/>
  <c r="E17" i="5"/>
  <c r="D17" i="5"/>
  <c r="C17" i="5"/>
  <c r="B17" i="5"/>
  <c r="C6" i="5"/>
  <c r="B6" i="5"/>
  <c r="B5" i="5" s="1"/>
  <c r="D37" i="4"/>
  <c r="C37" i="4"/>
  <c r="D6" i="4"/>
  <c r="D5" i="4" s="1"/>
  <c r="C6" i="4"/>
  <c r="C5" i="5" l="1"/>
  <c r="C5" i="4"/>
  <c r="G537" i="3" l="1"/>
  <c r="G536" i="3" s="1"/>
  <c r="G526" i="3"/>
  <c r="G523" i="3"/>
  <c r="G519" i="3"/>
  <c r="G517" i="3"/>
  <c r="G508" i="3"/>
  <c r="G504" i="3"/>
  <c r="G502" i="3"/>
  <c r="G495" i="3"/>
  <c r="G486" i="3"/>
  <c r="G481" i="3"/>
  <c r="G478" i="3"/>
  <c r="G470" i="3"/>
  <c r="F452" i="3"/>
  <c r="G452" i="3"/>
  <c r="G466" i="3"/>
  <c r="G465" i="3" s="1"/>
  <c r="G461" i="3"/>
  <c r="G455" i="3"/>
  <c r="G448" i="3"/>
  <c r="G447" i="3" s="1"/>
  <c r="G445" i="3"/>
  <c r="G433" i="3"/>
  <c r="G425" i="3"/>
  <c r="G416" i="3"/>
  <c r="G411" i="3"/>
  <c r="G410" i="3" s="1"/>
  <c r="G408" i="3"/>
  <c r="G405" i="3"/>
  <c r="G392" i="3"/>
  <c r="G388" i="3"/>
  <c r="G384" i="3"/>
  <c r="G360" i="3"/>
  <c r="G363" i="3"/>
  <c r="G365" i="3"/>
  <c r="G368" i="3"/>
  <c r="G374" i="3"/>
  <c r="G380" i="3"/>
  <c r="G356" i="3"/>
  <c r="G353" i="3"/>
  <c r="G348" i="3"/>
  <c r="G340" i="3"/>
  <c r="G335" i="3"/>
  <c r="G326" i="3"/>
  <c r="G324" i="3"/>
  <c r="G321" i="3"/>
  <c r="G317" i="3"/>
  <c r="G313" i="3"/>
  <c r="G306" i="3"/>
  <c r="G297" i="3"/>
  <c r="G309" i="3"/>
  <c r="G308" i="3" s="1"/>
  <c r="G301" i="3"/>
  <c r="G299" i="3"/>
  <c r="G293" i="3"/>
  <c r="G289" i="3"/>
  <c r="G288" i="3" s="1"/>
  <c r="G286" i="3"/>
  <c r="G269" i="3"/>
  <c r="G266" i="3"/>
  <c r="G261" i="3"/>
  <c r="G250" i="3"/>
  <c r="G249" i="3" s="1"/>
  <c r="G237" i="3"/>
  <c r="G228" i="3"/>
  <c r="G243" i="3"/>
  <c r="G246" i="3"/>
  <c r="G245" i="3" s="1"/>
  <c r="G205" i="3"/>
  <c r="G204" i="3" s="1"/>
  <c r="G200" i="3"/>
  <c r="G199" i="3" s="1"/>
  <c r="G9" i="3"/>
  <c r="G8" i="3" s="1"/>
  <c r="G7" i="3" s="1"/>
  <c r="G15" i="3"/>
  <c r="G14" i="3" s="1"/>
  <c r="G19" i="3"/>
  <c r="G18" i="3" s="1"/>
  <c r="G24" i="3"/>
  <c r="G23" i="3" s="1"/>
  <c r="G29" i="3"/>
  <c r="G28" i="3" s="1"/>
  <c r="G27" i="3" s="1"/>
  <c r="G33" i="3"/>
  <c r="G32" i="3" s="1"/>
  <c r="G31" i="3" s="1"/>
  <c r="G40" i="3"/>
  <c r="G39" i="3" s="1"/>
  <c r="G38" i="3" s="1"/>
  <c r="G44" i="3"/>
  <c r="G43" i="3" s="1"/>
  <c r="G42" i="3" s="1"/>
  <c r="G48" i="3"/>
  <c r="G47" i="3" s="1"/>
  <c r="G194" i="3"/>
  <c r="G171" i="3"/>
  <c r="G144" i="3"/>
  <c r="G137" i="3"/>
  <c r="G132" i="3"/>
  <c r="G131" i="3" s="1"/>
  <c r="G128" i="3"/>
  <c r="G123" i="3"/>
  <c r="G119" i="3"/>
  <c r="G115" i="3"/>
  <c r="F111" i="3"/>
  <c r="G111" i="3"/>
  <c r="G101" i="3"/>
  <c r="G96" i="3"/>
  <c r="G94" i="3"/>
  <c r="G90" i="3"/>
  <c r="G86" i="3"/>
  <c r="G85" i="3" s="1"/>
  <c r="G74" i="3"/>
  <c r="G79" i="3"/>
  <c r="G53" i="3"/>
  <c r="G69" i="3"/>
  <c r="G208" i="3" l="1"/>
  <c r="G292" i="3"/>
  <c r="G359" i="3"/>
  <c r="G507" i="3"/>
  <c r="G469" i="3"/>
  <c r="G501" i="3"/>
  <c r="G451" i="3"/>
  <c r="G450" i="3" s="1"/>
  <c r="F47" i="4" s="1"/>
  <c r="G47" i="4" s="1"/>
  <c r="G415" i="3"/>
  <c r="G414" i="3" s="1"/>
  <c r="F46" i="4" s="1"/>
  <c r="G46" i="4" s="1"/>
  <c r="G391" i="3"/>
  <c r="G334" i="3"/>
  <c r="G352" i="3"/>
  <c r="G320" i="3"/>
  <c r="G260" i="3"/>
  <c r="G89" i="3"/>
  <c r="G136" i="3"/>
  <c r="G73" i="3"/>
  <c r="G122" i="3"/>
  <c r="G100" i="3"/>
  <c r="G114" i="3"/>
  <c r="G52" i="3"/>
  <c r="G333" i="3" l="1"/>
  <c r="F42" i="4" s="1"/>
  <c r="G387" i="3"/>
  <c r="G383" i="3"/>
  <c r="G379" i="3"/>
  <c r="G358" i="3" s="1"/>
  <c r="G319" i="3"/>
  <c r="F41" i="4" s="1"/>
  <c r="G316" i="3"/>
  <c r="G312" i="3"/>
  <c r="G248" i="3"/>
  <c r="F18" i="4" s="1"/>
  <c r="G203" i="3"/>
  <c r="F17" i="4" s="1"/>
  <c r="G17" i="4" s="1"/>
  <c r="G198" i="3"/>
  <c r="F19" i="4" s="1"/>
  <c r="G135" i="3"/>
  <c r="F31" i="4" s="1"/>
  <c r="G31" i="4" s="1"/>
  <c r="G130" i="3"/>
  <c r="F20" i="4" s="1"/>
  <c r="G121" i="3"/>
  <c r="F27" i="4" s="1"/>
  <c r="G27" i="4" s="1"/>
  <c r="G113" i="3"/>
  <c r="F24" i="4" s="1"/>
  <c r="G99" i="3"/>
  <c r="F25" i="4" s="1"/>
  <c r="G88" i="3"/>
  <c r="F34" i="4" s="1"/>
  <c r="G84" i="3"/>
  <c r="F30" i="4" s="1"/>
  <c r="G30" i="4" s="1"/>
  <c r="G72" i="3"/>
  <c r="F29" i="4" s="1"/>
  <c r="G29" i="4" s="1"/>
  <c r="G51" i="3"/>
  <c r="F26" i="4" s="1"/>
  <c r="G26" i="4" s="1"/>
  <c r="G46" i="3"/>
  <c r="F32" i="4" s="1"/>
  <c r="F23" i="4"/>
  <c r="F21" i="4"/>
  <c r="F14" i="4"/>
  <c r="F13" i="4"/>
  <c r="G22" i="3"/>
  <c r="F7" i="4" s="1"/>
  <c r="G7" i="4" s="1"/>
  <c r="G17" i="3"/>
  <c r="F11" i="4" s="1"/>
  <c r="G13" i="3"/>
  <c r="F9" i="4"/>
  <c r="G9" i="4" s="1"/>
  <c r="F10" i="4" l="1"/>
  <c r="G382" i="3"/>
  <c r="F44" i="4" s="1"/>
  <c r="G44" i="4" s="1"/>
  <c r="G390" i="3"/>
  <c r="F45" i="4" s="1"/>
  <c r="G259" i="3"/>
  <c r="F38" i="4" s="1"/>
  <c r="G207" i="3"/>
  <c r="G506" i="3"/>
  <c r="F49" i="4" s="1"/>
  <c r="G468" i="3"/>
  <c r="F48" i="4" s="1"/>
  <c r="G48" i="4" s="1"/>
  <c r="G311" i="3"/>
  <c r="F40" i="4" s="1"/>
  <c r="G291" i="3"/>
  <c r="F6" i="4" l="1"/>
  <c r="G6" i="4" s="1"/>
  <c r="F37" i="4"/>
  <c r="G37" i="4" s="1"/>
  <c r="G6" i="3"/>
  <c r="F5" i="4" l="1"/>
  <c r="G5" i="4" s="1"/>
  <c r="E5" i="4" l="1"/>
</calcChain>
</file>

<file path=xl/sharedStrings.xml><?xml version="1.0" encoding="utf-8"?>
<sst xmlns="http://schemas.openxmlformats.org/spreadsheetml/2006/main" count="1005" uniqueCount="494">
  <si>
    <t>สำนักงานเลขานุการกรม</t>
  </si>
  <si>
    <t>ปรับปรุงหม้อแปลงไฟฟ้า สายป้อนแรงดันต่ำและตู้แผงสวิตซ์ อาคาร 1 ถึงอาคาร 5 กรมควบคุมโรค ตำบลตลาดขวัญ อำเภอเมืองนนทบุรี จังหวัดนนทบุรี</t>
  </si>
  <si>
    <t>กองบริหารทรัพยากรบุคคล</t>
  </si>
  <si>
    <t>เครื่องพิมพ์บัตรคุณภาพสูงสำหรับจัดทำบัตรข้าราชการ กองบริหารทรัพยากรบุคคล ตำบลตลาดขวัญ อำเภอเมืองนนทบุรี จังหวัดนนทบุรี</t>
  </si>
  <si>
    <t>กองยุทธศาสตร์และแผนงาน</t>
  </si>
  <si>
    <t>กลุ่มพัฒนาระบบบริหาร</t>
  </si>
  <si>
    <t>เครื่องคอมพิวเตอร์โน้ตบุ๊ก สำหรับงานประมวลผล กลุ่มพัฒนาระบบบริหาร ตำบลตลาดขวัญ อำเภอเมืองนนทบุรี จังหวัดนนทบุรี</t>
  </si>
  <si>
    <t>เครื่องพิมพ์ Multifunction เลเซอร์ หรือ LED สี กลุ่มพัฒนาระบบบริหาร ตำบลตลาดขวัญ อำเภอเมืองนนทบุรี จังหวัดนนทบุรี</t>
  </si>
  <si>
    <t>กองดิจิทัลเพื่อการควบคุมโรค</t>
  </si>
  <si>
    <t>อุปกรณ์รักษาความมั่นคงปลอดภัยเครือข่ายสารสนเทศ กองดิจิทัลเพื่อการควบคุมโรค ตำบลตลาดขวัญ อำเภอเมืองนนทบุรี จังหวัดนนทบุรี</t>
  </si>
  <si>
    <t xml:space="preserve">กองกฎหมาย </t>
  </si>
  <si>
    <t>เครื่องคอมพิวเตอร์โน้ตบุ๊ก สำหรับงานสำนักงาน กองกฎหมาย ตำบลตลาดขวัญ อำเภอเมืองนนทบุรี จังหวัดนนทบุรี</t>
  </si>
  <si>
    <t>เครื่องพิมพ์เลเซอร์ หรือ LED สี ชนิด Network แบบที่ 2 (27 หน้า/นาที) กองกฎหมาย ตำบลตลาดขวัญ อำเภอเมืองนนทบุรี จังหวัดนนทบุรี</t>
  </si>
  <si>
    <t>สแกนเนอร์ สำหรับงานเก็บเอกสารระดับศูนย์บริการ แบบที่ 2 กองกฎหมาย ตำบลตลาดขวัญ อำเภอเมืองนนทบุรี จังหวัดนนทบุรี</t>
  </si>
  <si>
    <t>สำนักงานคณะกรรมการผู้ทรงคุณวุฒิ</t>
  </si>
  <si>
    <t>เครื่องพิมพ์เลเซอร์ หรือ LED ขาวดำ ชนิด Network แบบที่ 1 (28 หน้า/นาที) สำนักงานคณะกรรมการผู้ทรงคุณวุฒิ ตำบลตลาดขวัญ อำเภอเมืองนนทบุรี จังหวัดนนทบุรี</t>
  </si>
  <si>
    <t>สำนักสื่อสารความเสี่ยงและพัฒนาพฤติกรรมสุขภาพ</t>
  </si>
  <si>
    <t>เครื่องทำลายเอกสาร แบบตัดละเอียด ทำลายครั้งละ 20 แผ่น สำนักสื่อสารความเสี่ยงและพัฒนาพฤติกรรมสุขภาพ ตำบลตลาดขวัญ อำเภอเมืองนนทบุรี จังหวัดนนทบุรี</t>
  </si>
  <si>
    <t>กองระบาดวิทยา</t>
  </si>
  <si>
    <t>ชุดโปรแกรมระบบปฏิบัติการสําหรับเครื่องคอมพิวเตอร์ และเครื่องคอมพิวเตอร์โน้ตบุ๊ก แบบสิทธิการใช้งานประเภทติดตั้งมาจากโรงงาน (OEM) ที่มีลิขสิทธิ์ถูกต้องตามกฎหมาย กองระบาดวิทยา ตำบลตลาดขวัญ อำเภอเมืองนนทบุรี จังหวัดนนทบุรี</t>
  </si>
  <si>
    <t>เครื่องคอมพิวเตอร์โน้ตบุ๊ก สำหรับงานประมวลผล กองระบาดวิทยา ตำบลตลาดขวัญ อำเภอเมืองนนทบุรี จังหวัดนนทบุรี</t>
  </si>
  <si>
    <t>กองโรคติดต่อนำโดยแมลง</t>
  </si>
  <si>
    <t>เครื่องเขย่าและปั่นเหวี่ยงสำหรับเพลทพีซีอาร์ กองโรคติดต่อนำโดยแมลง ตำบลตลาดขวัญ อำเภอเมืองนนทบุรี จังหวัดนนทบุรี</t>
  </si>
  <si>
    <t>เครื่องเขย่าหลอดทดลอง กองโรคติดต่อนำโดยแมลง ตำบลตลาดขวัญ อำเภอเมืองนนทบุรี จังหวัดนนทบุรี</t>
  </si>
  <si>
    <t>เครื่องคอมพิวเตอร์ สำหรับงานประมวลผล แบบที่ 1 (จอแสดงภาพขนาดไม่น้อยกว่า 19 นิ้ว) กองโรคติดต่อนำโดยแมลง ตำบลตลาดขวัญ อำเภอเมืองนนทบุรี จังหวัดนนทบุรี</t>
  </si>
  <si>
    <t>เครื่องคอมพิวเตอร์ สำหรับงานสำนักงาน (จอแสดงภาพขนาดไม่น้อยกว่า 19 นิ้ว) กองโรคติดต่อนำโดยแมลง ตำบลตลาดขวัญ อำเภอเมืองนนทบุรี จังหวัดนนทบุรี</t>
  </si>
  <si>
    <t>เครื่องฉายภาพวัตถุ 3 มิติ กองโรคติดต่อนำโดยแมลง ตำบลตลาดขวัญ อำเภอเมืองนนทบุรี จังหวัดนนทบุรี</t>
  </si>
  <si>
    <t>เครื่องถ่ายภาพและบันทึกข้อมูลสิ่งส่งตรวจจากฟิล์มเลือดมาลาเรีย แบบอัตโนมัติ กองโรคติดต่อนำโดยแมลง ตำบลตลาดขวัญ อำเภอเมืองนนทบุรี จังหวัดนนทบุรี</t>
  </si>
  <si>
    <t>เครื่องปั่นเหวี่ยงขนาดเล็ก กองโรคติดต่อนำโดยแมลง ตำบลตลาดขวัญ อำเภอเมืองนนทบุรี จังหวัดนนทบุรี</t>
  </si>
  <si>
    <t>เครื่องปั่นเหวี่ยงขนาดเล็กความเร็วรอบสูง กองโรคติดต่อนำโดยแมลง ตำบลตลาดขวัญ อำเภอเมืองนนทบุรี จังหวัดนนทบุรี</t>
  </si>
  <si>
    <t>เครื่องพิมพ์เลเซอร์ หรือ LED ขาวดำ ชนิด Network แบบที่ 1 (28 หน้า/นาที) กองโรคติดต่อนำโดยแมลง ตำบลตลาดขวัญ อำเภอเมืองนนทบุรี จังหวัดนนทบุรี</t>
  </si>
  <si>
    <t>กล้องจุลทรรศน์ชนิด 3 กระบอกตา พร้อมชุดถ่ายภาพ ความละเอียดสูง และโปรแกรมประมวลผลระดับ Advance กองโรคติดต่อนำโดยแมลง ตำบลตลาดขวัญ อำเภอเมืองนนทบุรี จังหวัดนนทบุรี</t>
  </si>
  <si>
    <t>กับดักแสงไฟ ชนิด all in one กองโรคติดต่อนำโดยแมลง ตำบลตลาดขวัญ อำเภอเมืองนนทบุรี จังหวัดนนทบุรี</t>
  </si>
  <si>
    <t>ตู้แช่ควบคุมอุณหภูมิ -25 องศาเซียส กองโรคติดต่อนำโดยแมลง ตำบลตลาดขวัญ อำเภอเมืองนนทบุรี จังหวัดนนทบุรี</t>
  </si>
  <si>
    <t>ตู้ปลอดเชื้อเป่าลมแนวดิ่งสำหรับเตรียม Master Mix กองโรคติดต่อนำโดยแมลง ตำบลตลาดขวัญ อำเภอเมืองนนทบุรี จังหวัดนนทบุรี</t>
  </si>
  <si>
    <t>กองโรคติดต่อทั่วไป</t>
  </si>
  <si>
    <t>เครื่องปั่นเหวี่ยงตกตะกอนแบบพกพาพร้อมอุปกรณ์ครบชุด กองโรคติดต่อทั่วไป ตำบลตลาดขวัญ อำเภอเมืองนนทบุรี จังหวัดนนทบุรี</t>
  </si>
  <si>
    <t>เครื่องปั่นเหวี่ยงตกตะกอนความเร็วสูงพร้อมอุปกรณ์ครบชุด กองโรคติดต่อทั่วไป ตำบลตลาดขวัญ อำเภอเมืองนนทบุรี จังหวัดนนทบุรี</t>
  </si>
  <si>
    <t>เครื่องพิมพ์เลเซอร์ หรือ LED ขาวดำ ชนิดNetwork แบบที่ 2 กองโรคติดต่อทั่วไป ตำบลตลาดขวัญ อำเภอเมืองนนทบุรี จังหวัดนนทบุรี</t>
  </si>
  <si>
    <t>ระบบการประเมินตนเองเพื่อการสร้างพื้นที่ปลอดโรคพิษสุนัขบ้า (Rabies Free Zone Self-assessment Application) กองโรคติดต่อทั่วไป ตำบลตลาดขวัญ อำเภอเมืองนนทบุรี จังหวัดนนทบุรี</t>
  </si>
  <si>
    <t>กองด่านควบคุมโรคติดต่อระหว่างประเทศและกักกันโรค</t>
  </si>
  <si>
    <t>เครื่องตรวจวิเคราะห์หาปริมาณเชื้อไวรัสในกระแสเลือดแบบอัตโนมัติ ด่านควบคุมโรคติดต่อระหว่างประเทศ ท่าอากาศยานสุวรรณภูมิ ตำบลหนองปรือ อำเภอบางพลี จังหวัดสมุทรปราการ</t>
  </si>
  <si>
    <t>กองควบคุมโรคและภัยสุขภาพในภาวะฉุกเฉิน</t>
  </si>
  <si>
    <t xml:space="preserve">เครื่องปรับอากาศ แบบแยกส่วน (ราคารวมค่าติดตั้ง) แบบตั้งพื้นหรือแบบแขวน (ระบบ Inverter) ขนาด 13,000 บีทียู กองควบคุมโรคและภัยสุขภาพในภาวะฉุกเฉิน ตำบลตลาดขวัญ อำเภอเมืองนนทบุรี จังหวัดนนทบุรี </t>
  </si>
  <si>
    <t xml:space="preserve">เครื่องปรับอากาศ แบบแยกส่วน (ราคารวมค่าติดตั้ง) แบบตั้งพื้นหรือแบบแขวน (ระบบ Inverter) ขนาด 20,000 บีทียู กองควบคุมโรคและภัยสุขภาพในภาวะฉุกเฉิน ตำบลตลาดขวัญ อำเภอเมืองนนทบุรี จังหวัดนนทบุรี </t>
  </si>
  <si>
    <t xml:space="preserve">เครื่องปรับอากาศ แบบแยกส่วน (ราคารวมค่าติดตั้ง) แบบติดผนัง (ระบบ Inverter) ขนาด 36,000 บีทียู กองควบคุมโรคและภัยสุขภาพในภาวะฉุกเฉิน ตำบลตลาดขวัญ อำเภอเมืองนนทบุรี จังหวัดนนทบุรี </t>
  </si>
  <si>
    <t>เครื่องวัดอุณหภูมิภายในตู้แช่ (Data Logger 4 channel) สำหรับตู้ -60 องศา กองควบคุมโรคและภัยสุขภาพในภาวะฉุกเฉิน ตำบลตลาดขวัญ อำเภอเมืองนนทบุรี จังหวัดนนทบุรี</t>
  </si>
  <si>
    <t>เครื่องสำรองไฟฟ้า ขนาด 3 kVA กองควบคุมโรคและภัยสุขภาพในภาวะฉุกเฉิน ตำบลตลาดขวัญ อำเภอเมืองนนทบุรี จังหวัดนนทบุรี</t>
  </si>
  <si>
    <t>เครื่องสำรองไฟฟ้า ขนาด 800 VA กองควบคุมโรคและภัยสุขภาพในภาวะฉุกเฉิน ตำบลตลาดขวัญ อำเภอเมืองนนทบุรี จังหวัดนนทบุรี</t>
  </si>
  <si>
    <t>กองโรคเอดส์และโรคติดต่อทางเพศสัมพันธ์</t>
  </si>
  <si>
    <t>เครื่องกวนสารละลายระบบแม่เหล็กพร้อมให้ความร้อน กองโรคเอดส์และโรคติดต่อทางเพศสัมพันธ์ แขวงยานนาวา เขตสาทร กรุงเทพมหานคร</t>
  </si>
  <si>
    <t>เครื่องทำน้ำร้อน-น้ำเย็น แบบต่อท่อ ขนาด 2 ก๊อก กองโรคเอดส์และโรคติดต่อทางเพศสัมพันธ์ ตำบลตลาดขวัญ อำเภอเมืองนนทบุรี จังหวัดนนทบุรี</t>
  </si>
  <si>
    <t>ตู้เย็นควบคุมอุณหภูมิ 2-8 องศาเซลเซียส 1 ประตู ขนาด 13.3 คิวบิกฟุต กองโรคเอดส์และโรคติดต่อทางเพศสัมพันธ์ แขวงยานนาวา เขตสาทร กรุงเทพมหานคร</t>
  </si>
  <si>
    <t>ตู้แช่แข็ง -20 องศาเซลเซียส ขนาดไม่น้อยกว่า 4.5 คิวบิกฟุต กองโรคเอดส์และโรคติดต่อทางเพศสัมพันธ์ แขวงยานนาวา เขตสาทร กรุงเทพมหานคร</t>
  </si>
  <si>
    <t>ตู้อบเพาะเชื้อแบบใช้ก๊าซคาร์บอนไดออกไซด์ (Air-Jacket CO2 Incubator) กองโรคเอดส์และโรคติดต่อทางเพศสัมพันธ์ แขวงยานนาวา เขตสาทร กรุงเทพมหานคร</t>
  </si>
  <si>
    <t>หม้อบ่มเชื้อสำหรับหลอดทดสอบเครื่องนึ่งไอน้ำ กองโรคเอดส์และโรคติดต่อทางเพศสัมพันธ์ แขวงยานนาวา เขตสาทร กรุงเทพมหานคร</t>
  </si>
  <si>
    <t>กองวัณโรค</t>
  </si>
  <si>
    <t>เครืองชั่ง 5 ตำแหน่ง กองวัณโรค แขวงบางโคล่ เขตบางคอแหลม กรุงเทพมหานคร</t>
  </si>
  <si>
    <t>ตู้เย็นควบคุมอุณหภูมิ 2-8 องศาเซลเซียส กองวัณโรค แขวงบางโคล่ เขตบางคอแหลม กรุงเทพมหานคร</t>
  </si>
  <si>
    <t>ตู้แช่แข็ง ขนาด 600 ลิตร (-10 ถึง -24 องศาเซลเซียส) กองวัณโรค แขวงบางโคล่ เขตบางคอแหลม กรุงเทพมหานคร</t>
  </si>
  <si>
    <t>กองโรคไม่ติดต่อ</t>
  </si>
  <si>
    <t>เครื่องคอมพิวเตอร์โน้ตบุ๊ก สำหรับงานประมวลผล กองโรคไม่ติดต่อ ตำบลตลาดขวัญ อำเภอเมืองนนทบุรี จังหวัดนนทบุรี</t>
  </si>
  <si>
    <t>เครื่องทำน้ำร้อน-น้ำเย็น แบบต่อท่อ ขนาด 2 ก๊อก กองโรคไม่ติดต่อ ตำบลตลาดขวัญ อำเภอเมืองนนทบุรี จังหวัดนนทบุรี</t>
  </si>
  <si>
    <t>สแกนเนอร์ สำหรับงานเก็บเอกสารทั่วไป กองโรคไม่ติดต่อ ตำบลตลาดขวัญ อำเภอเมืองนนทบุรี จังหวัดนนทบุรี</t>
  </si>
  <si>
    <t>เครื่องคอมพิวเตอร์ All In One สําหรับงานสํานักงาน กองโรคไม่ติดต่อ ตำบลตลาดขวัญ อำเภอเมืองนนทบุรี จังหวัดนนทบุรี</t>
  </si>
  <si>
    <t>สำนักงานคณะกรรมการควบคุมเครื่องดื่มแอลกอฮอล์</t>
  </si>
  <si>
    <t>เครื่องคอมพิวเตอร์ สำหรับงานประมวลผล แบบที่ 1 (จอแสดงภาพขนาดไม่น้อยกว่า 19 นิ้ว) สำนักงานคณะกรรมการควบคุมเครื่องดื่มแอลกอฮอล์ ตำบลตลาดขวัญ อำเภอเมืองนนทบุรี จังหวัดนนทบุรี</t>
  </si>
  <si>
    <t>เครื่องคอมพิวเตอร์ สำหรับงานประมวลผล แบบที่ 2 (จอแสดงภาพขนาดไม่น้อยกว่า 19 นิ้ว) สำนักงานคณะกรรมการควบคุมเครื่องดื่มแอลกอฮอล์ ตำบลตลาดขวัญ อำเภอเมืองนนทบุรี จังหวัดนนทบุรี</t>
  </si>
  <si>
    <t>เก้าอี้ทานอาหาร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</si>
  <si>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เก้าอี้สำนักงาน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</si>
  <si>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เครื่องแยกสารโดยใช้ของเหลวเป็นตัวพา ศูนย์อ้างอิงทางห้องปฏิบัติการและพิษวิทยา กองโรคจากการประกอบอาชีพและสิ่งแวดล้อม ตำบลตลาดขวัญ อำเภอเมืองนนทบุรี จังหวัดนนทบุรี</t>
  </si>
  <si>
    <t>เครื่องคอมพิวเตอร์ All In One สำหรับงานสำนักงาน กองโรคจากการประกอบอาชีพและสิ่งแวดล้อม ตำบลตลาดขวัญ อำเภอเมืองนนทบุรี จังหวัดนนทบุรี</t>
  </si>
  <si>
    <t>เครื่องคอมพิวเตอร์ สำหรับงานสำนักงาน (จอแสดงภาพขนาดไม่น้อยกว่า 19 นิ้ว) กองโรคจากการประกอบอาชีพและสิ่งแวดล้อม ตำบลตลาดขวัญ อำเภอเมืองนนทบุรี จังหวัดนนทบุรี</t>
  </si>
  <si>
    <t>เครื่องคอมพิวเตอร์แม่ข่าย แบบที่ 2 กองโรคจากการประกอบอาชีพและสิ่งแวดล้อม ตำบลตลาดขวัญ อำเภอเมืองนนทบุรี จังหวัดนนทบุรี</t>
  </si>
  <si>
    <t>เครื่องซักผ้าฝาหน้า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</si>
  <si>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เครื่องนึ่งฆ่าเชื้อ ศูนย์อ้างอิงทางห้องปฏิบัติการและพิษวิทยา กองโรคจากการประกอบอาชีพและสิ่งแวดล้อม ตำบลตลาดขวัญ อำเภอเมืองนนทบุรี จังหวัดนนทบุรี</t>
  </si>
  <si>
    <t>เครื่องผลิตโอโซนฆ่าเชื้อ ศูนย์อ้างอิงทางห้องปฏิบัติการและพิษวิทยา กองโรคจากการประกอบอาชีพและสิ่งแวดล้อม ตำบลตลาดขวัญ อำเภอเมืองนนทบุรี จังหวัดนนทบุรี</t>
  </si>
  <si>
    <t>เครื่องพิมพ์เลเซอร์ หรือ LED ขาวดำ ชนิด Network แบบที่ 1 (28 หน้า/นาที) กองโรคจากการประกอบอาชีพและสิ่งแวดล้อม ตำบลตลาดขวัญ อำเภอเมืองนนทบุรี จังหวัดนนทบุรี</t>
  </si>
  <si>
    <t>เครื่องวัดอุณหภูมิในตู้เย็น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</si>
  <si>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เครื่องวิเคราะห์ความสั่นสะเทือนจากการทำงาน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</si>
  <si>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เคาน์เตอร์ครัวพร้อมตู้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</si>
  <si>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โซฟารับแขก SOFA BED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</si>
  <si>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โต๊ะกลางเล็ก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</si>
  <si>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โต๊ะทานอาหาร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</si>
  <si>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โต๊ะประชุมใหญ่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</si>
  <si>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 xml:space="preserve">โต๊ะวางของ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 </t>
  </si>
  <si>
    <t>โต๊ะสำนักงาน 4 ที่นั่ง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</si>
  <si>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โต๊ะสำนักงาน 6 ที่นั่ง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</si>
  <si>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 xml:space="preserve">ตู้เก็บแฟ้มเอกสาร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 </t>
  </si>
  <si>
    <t xml:space="preserve">ตู้เก็บแฟ้มเอกสารพร้อมชุดล๊อค ล่าง-กลาง (ขนาด 2.10 x0.60 x 3.00 เมตร)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 </t>
  </si>
  <si>
    <t>ตู้เก็บแฟ้มเอกสารพร้อมชุดล๊อค ล่าง-กลาง (ขนาด 2.15 x 0.60 x 3.00 เมตร)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</si>
  <si>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ตู้เก็บของ (ขนาด 2.40 x 1.45 x 2.80 เมตร)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</si>
  <si>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ตู้เก็บของ (ขนาด 2.50 x 0.70 x 3.00 เมตร)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</si>
  <si>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ตู้เก็บของ (ขนาด 2.75 x 0.70 x 3.00 เมตร)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</si>
  <si>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ตู้เก็บสารเคมีแบบทนกรดพร้อมระบบระบายอากาศ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</si>
  <si>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ตู้เก็บสารเคมีชนิดป้องกันไฟ ศูนย์อ้างอิงทางห้องปฏิบัติการและพิษวิทยา กองโรคจากการประกอบอาชีพและสิ่งแวดล้อม ตำบลตลาดขวัญ อำเภอเมืองนนทบุรี จังหวัดนนทบุรี</t>
  </si>
  <si>
    <t>ตู้เก็บสารเคมีชนิดระบบกรองอากาศ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</si>
  <si>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ตู้เตี้ยใต้หน้าต่างหน้าบานทึบพร้อมชุดล๊อค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</si>
  <si>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ตู้เย็นขนาด 10 คิว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</si>
  <si>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ตู้เย็นควบคุมอุณหภูมิ 2-8 องศาเซลเซียส สำหรับห้องปฏิบัติการ แบบ 1 บาน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</si>
  <si>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ตู้เย็นควบคุมอุณหภูมิ 2-8 องศาเซลเซียส สำหรับห้องปฏิบัติการ แบบ 2 บาน ศูนย์อ้างอิงทางห้องปฏิบัติการและพิษวิทยา กองโรคจากการประกอบอาชีพและสิ่งแวดล้อม ตำบลตลาดขวัญ อำเภอเมืองนนทบุรี จังหวัดนนทบุรี</t>
  </si>
  <si>
    <t>ตู้กดน้ำดื่ม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</si>
  <si>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ตู้ดูดไอระเหยสารเคมี ศูนย์อ้างอิงทางห้องปฏิบัติการและพิษวิทยา กองโรคจากการประกอบอาชีพและสิ่งแวดล้อม ตำบลตลาดขวัญ อำเภอเมืองนนทบุรี จังหวัดนนทบุรี</t>
  </si>
  <si>
    <t>ตู้ดูดความชื้น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</si>
  <si>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ตู้ปลอดเชื้อขนาด 4 ฟุต (Biological Safety Cabinets class II) type A2 แบบอัตโนมัติ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</si>
  <si>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ตู้ปลอดเชื้อขนาด 5 ฟุต (Biological Safety Cabinets class II) type A2 แบบอัตโนมัติ ศูนย์อ้างอิงทางห้องปฏิบัติการและพิษวิทยา กองโรคจากการประกอบอาชีพและสิ่งแวดล้อม ตำบลตลาดขวัญ อำเภอเมืองนนทบุรี จังหวัดนนทบุรี</t>
  </si>
  <si>
    <t>ตู้อบลมร้อน ศูนย์อ้างอิงทางห้องปฏิบัติการและพิษวิทยา กองโรคจากการประกอบอาชีพและสิ่งแวดล้อม ตำบลตลาดขวัญ อำเภอเมืองนนทบุรี จังหวัดนนทบุรี</t>
  </si>
  <si>
    <t>ปั๊มเก็บตัวอย่างอากาศแบบดิจิตอลพร้อมอุปกรณ์ประกอบ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</si>
  <si>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ปั๊มเก็บตัวอย่างอากาศแบบดิจิตอลพร้อมอุปกรณ์ประกอบ ศูนย์อ้างอิงทางห้องปฏิบัติการและพิษวิทยา กองโรคจากการประกอบอาชีพและสิ่งแวดล้อม ตำบลตลาดขวัญ อำเภอเมืองนนทบุรี จังหวัดนนทบุรี</t>
  </si>
  <si>
    <t>ผนังตกแต่งกรุกระจก Temper Laminate  สำหรับเขียน Write Board (ขนาด 0.80 x 3.00 เมตร)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</si>
  <si>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ผนังตกแต่งกรุกระจก Temper Laminate  สำหรับเขียน Write Board (ขนาด 1.05 x 3.00 เมตร)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</si>
  <si>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ผนังตกแต่งกรุกระจก Temper Laminate  สำหรับเขียน Write Board (ขนาด 3.75 x 3.00 เมตร)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</si>
  <si>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ผนังตกแต่งกรุกระจก Temper Laminate  สำหรับเขียน Write Board (ขนาด 5.95 x 3.00 เมตร) (พร้อมชุดอุปกรณ์ติดตั้งสำหรับเสมอเสาโครงสร้าง)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</si>
  <si>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ผนังตกแต่งกรุกระจก Temper Laminate  สำหรับเขียน Write Board (ขนาด 5.95 x 3.00 เมตร)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</si>
  <si>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ม่านม้วนชนิด BLACKOUT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</si>
  <si>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ม่านม้วนชนิด DIMOUT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</si>
  <si>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ม่านมู่ลี่ลายไม้ ศูนย์พัฒนาวิชาการอาชีวอนามัยและสิ่งแวดล้อม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</si>
  <si>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สแกนเนอร์ สำหรับงานเก็บเอกสารระดับศูนย์บริการ แบบที่ 2 กองโรคจากการประกอบอาชีพและสิ่งแวดล้อม ตำบลตลาดขวัญ อำเภอเมืองนนทบุรี จังหวัดนนทบุรี</t>
  </si>
  <si>
    <t>สถาบันเวชศาสตร์ป้องกันศึกษา</t>
  </si>
  <si>
    <t>เครื่องคอมพิวเตอร์ สำหรับงานประมวลผล แบบที่ 1 (จอแสดงภาพขนาดไม่น้อยกว่า 19 นิ้ว) สถาบันเวชศาสตร์ป้องกันศึกษา ตำบลตลาดขวัญ อำเภอเมืองนนทบุรี จังหวัดนนทบุรี</t>
  </si>
  <si>
    <t>ระบบจัดการการเรียนการสอนออนไลน์ผ่านเว็บไซต์บนเครือข่ายอินเทอร์เน็ต สถาบันเวชศาสตร์ป้องกันศึกษา ตำบลตลาดขวัญ อำเภอเมืองนนทบุรี จังหวัดนนทบุรี</t>
  </si>
  <si>
    <t>สถาบันบำราศนราดูร</t>
  </si>
  <si>
    <t xml:space="preserve">ศูนย์การแพทย์เพื่อตอบโต้โรคอุบัติใหม่แห่งชาติบำราศนราดูร ตำบลตลาดขวัญ อำเภอเมืองนนทบุรี จังหวัดนนทบุรี </t>
  </si>
  <si>
    <t>สถาบันราชประชาสมาสัย</t>
  </si>
  <si>
    <t>เครื่องเก็บเชื้อแบคทีเรียและเชื้อราในอากาศ สถาบันราชประชาสมาสัย ตำบลสำโรงกลาง อำเภอพระประแดง จังหวัดสมุทรปราการ</t>
  </si>
  <si>
    <t>เครื่องให้การรักษาด้วยแสงเลเซอร์กำลังสูง สถาบันราชประชาสมาสัย ตำบลบางหญ้าแพรก อำเภอพระประแดง จังหวัดสมุทรปราการ</t>
  </si>
  <si>
    <t>เครื่องให้การรักษาด้วยคลื่นอัลตร้าซาวด์ร่วมกับกระแสไฟฟ้า สถาบันราชประชาสมาสัย ตำบลบางหญ้าแพรก อำเภอพระประแดง จังหวัดสมุทรปราการ</t>
  </si>
  <si>
    <t>เครื่องกระตุกไฟฟ้าหัวใจชนิดไบเฟสิคพร้อมภาควัดออกซิเจนในเลือด สถาบันราชประชาสมาสัย ตำบลบางหญ้าแพรก อำเภอพระประแดง จังหวัดสมุทรปราการ</t>
  </si>
  <si>
    <t>เครื่องคอมพิวเตอร์แม่ข่าย แบบที่ 2 สถาบันราชประชาสมาสัย ตำบลสำโรงกลาง อำเภอพระประแดง จังหวัดสมุทรปราการ</t>
  </si>
  <si>
    <t>เครื่องตรวจและติดตามคลื่นหัวใจและสัญญาณชีพ สถาบันราชประชาสมาสัย ตำบลบางหญ้าแพรก อำเภอพระประแดง จังหวัดสมุทรปราการ</t>
  </si>
  <si>
    <t>เครื่องตรวจวัดก๊าซพร้อมกันมากกว่า 6 ชนิด สถาบันราชประชาสมาสัย ตำบลสำโรงกลาง อำเภอพระประแดง จังหวัดสมุทรปราการ</t>
  </si>
  <si>
    <t>เครื่องตรวจสมรรถภาพการมองเห็น สถาบันราชประชาสมาสัย ตำบลบางหญ้าแพรก อำเภอพระประแดง จังหวัดสมุทรปราการ</t>
  </si>
  <si>
    <t>เครื่องตรวจอวัยวะภายในด้วยคลื่นเสียงความถี่สูงชนิดพกพา สถาบันราชประชาสมาสัย ตำบลบางหญ้าแพรก อำเภอพระประแดง จังหวัดสมุทรปราการ</t>
  </si>
  <si>
    <t>เครื่องตัดเนื้อตายโดยใช้แรงขับเคลื่อนของน้ำแรงดันสูง สถาบันราชประชาสมาสัย ตำบลบางหญ้าแพรก อำเภอพระประแดง จังหวัดสมุทรปราการ</t>
  </si>
  <si>
    <t>เครื่องทดสอบสมรรถภาพการได้ยิน สถาบันราชประชาสมาสัย ตำบลบางหญ้าแพรก อำเภอพระประแดง จังหวัดสมุทรปราการ</t>
  </si>
  <si>
    <t>เครื่องปั่นเหวี่ยงตกตะกอนแบบตั้งพื้น สถาบันราชประชาสมาสัย ตำบลสำโรงกลาง อำเภอพระประแดง จังหวัดสมุทรปราการ</t>
  </si>
  <si>
    <t>เครื่องรัดห้ามเลือดชนิดใช้ไฟฟ้า สถาบันราชประชาสมาสัย ตำบลบางหญ้าแพรก อำเภอพระประแดง จังหวัดสมุทรปราการ</t>
  </si>
  <si>
    <t>เครื่องวัดระดับเสียงพร้อมวิเคราะห์ความถี่ของเสียง สถาบันราชประชาสมาสัย ตำบลสำโรงกลาง อำเภอพระประแดง จังหวัดสมุทรปราการ</t>
  </si>
  <si>
    <t>เครื่องวิเคราะห์ก๊าซในอากาศมากกว่า 100 ชนิด แบบอ่านค่าทันทีด้วยแสงอินฟาเรด สถาบันราชประชาสมาสัย ตำบลสำโรงกลาง อำเภอพระประแดง จังหวัดสมุทรปราการ</t>
  </si>
  <si>
    <t>เครื่องวิเคราะห์องค์ประกอบของร่างกายแบบแยกส่วน (เคลื่อนที่ได้) สถาบันราชประชาสมาสัย ตำบลบางหญ้าแพรก อำเภอพระประแดง จังหวัดสมุทรปราการ</t>
  </si>
  <si>
    <t>เครื่องวิเคราะห์องค์ประกอบของร่างกายแบบแยกส่วน สถาบันราชประชาสมาสัย ตำบลบางหญ้าแพรก อำเภอพระประแดง จังหวัดสมุทรปราการ</t>
  </si>
  <si>
    <t>คอมพิวเตอร์แท็บเล็ต แบบที่ 2 สถาบันราชประชาสมาสัย ตำบลบางหญ้าแพรก อำเภอพระประแดง จังหวัดสมุทรปราการ</t>
  </si>
  <si>
    <t>ชุดโปรแกรมระบบปฏิบัติการสำหรับเครื่องคอมพิวเตอร์ (Server) สำหรับรองรับหน่วยประมวลผลกลาง (CPU) ไม่น้อยกว่า 16 แกนหลัก (16 Core) ที่มีลิขสิทธิ์ถูกต้องตามกฎหมาย สถาบันราชประชาสมาสัย ตำบลสำโรงกลาง อำเภอพระประแดง จังหวัดสมุทรปราการ</t>
  </si>
  <si>
    <t>ตู้สำหรับจัดเก็บเครื่องคอมพิวเตอร์และอุปกรณ์ แบบที่ 2 (ขนาด 42U) สถาบันราชประชาสมาสัย ตำบลบางหญ้าแพรก อำเภอพระประแดง จังหวัดสมุทรปราการ</t>
  </si>
  <si>
    <t>ปั๊มเก็บตัวอย่างอากาศแบบดิจิตอลพร้อมอุปกรณ์ประกอบ สถาบันราชประชาสมาสัย ตำบลสำโรงกลาง อำเภอพระประแดง จังหวัดสมุทรปราการ</t>
  </si>
  <si>
    <t>ระบบคลังยาและเวชภัณฑ์กึ่งอัตโนมัติ สถาบันราชประชาสมาสัย ตำบลบางหญ้าแพรก อำเภอพระประแดง จังหวัดสมุทรปราการ</t>
  </si>
  <si>
    <t>ลิฟท์ยกสินค้าแบบออโตเมติกกดปุ่มขึ้น-ลงอัตโนมัติ สถาบันราชประชาสมาสัย ตำบลบางหญ้าแพรก อำเภอพระประแดง จังหวัดสมุทรปราการ</t>
  </si>
  <si>
    <t>ก่อสร้างทางเดินเชื่อมอาคารอาชีวเวชศาสตร์กับอาคารเฉลิมพระเกียรติ B สถาบันราชประชาสมาสัย ตำบลบางหญ้าแพรก อำเภอพระประแดง จังหวัดสมุทรปราการ</t>
  </si>
  <si>
    <t>สถาบันป้องกันควบคุมโรคเขตเมือง</t>
  </si>
  <si>
    <t>เครื่องดูดจ่ายสารละลายอัตโนมัติ ขนาด 0.5-10 ul สถาบันป้องกันควบคุมโรคเขตเมือง แขวงอนุสาวรีย์ เขตบางเขน กรุงเทพมหานคร</t>
  </si>
  <si>
    <t>เครื่องดูดจ่ายสารละลายอัตโนมัติ ขนาด 1-10 ul สถาบันป้องกันควบคุมโรคเขตเมือง แขวงอนุสาวรีย์ เขตบางเขน กรุงเทพมหานคร</t>
  </si>
  <si>
    <t>เครื่องดูดจ่ายสารละลายอัตโนมัติ ขนาด 2-20 ul สถาบันป้องกันควบคุมโรคเขตเมือง แขวงอนุสาวรีย์ เขตบางเขน กรุงเทพมหานคร</t>
  </si>
  <si>
    <t>เครื่องดูดจ่ายสารละลายอัตโนมัติหลายตำแหน่งขนาด 0.5-10 ul สถาบันป้องกันควบคุมโรคเขตเมือง แขวงอนุสาวรีย์ เขตบางเขน กรุงเทพมหานคร</t>
  </si>
  <si>
    <t>เครื่องดูดจ่ายสารละลายอัตโนมัติหลายตำแหน่งขนาด 20-200 ul สถาบันป้องกันควบคุมโรคเขตเมือง แขวงอนุสาวรีย์ เขตบางเขน กรุงเทพมหานคร</t>
  </si>
  <si>
    <t>เครื่องเก็บเชื้อแบคทีเรียและเชื้อราในอากาศ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</si>
  <si>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เครื่องเขย่าสาร (Vortex mixer) สำนักงานป้องกันควบคุมโรคที่ 1 จังหวัดเชียงใหม่ ตำบลช้างคลาน อำเภอเมืองเชียงใหม่ จังหวัดเชียงใหม่</t>
  </si>
  <si>
    <t>เครื่องชั่งน้ำหนักดิจิตอลทศนิยม 5 ตำแหน่ง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</si>
  <si>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เครื่องตรวจสมรรถภาพการมองเห็น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</si>
  <si>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เครื่องปรับอากาศ แบบแยกส่วน (ราคารวมค่าติดตั้ง) แบบตดิผนัง (ระบบ Inverter) ขนาด 18,000 บีทียู ศูนย์ควบคุมโรคติดต่อนำโดยแมลงที่ 1.3 เชียงราย ตำบลรอบเวียง อำเภอเมืองเชียงราย จังหวัดเชียงราย</t>
  </si>
  <si>
    <t>เครื่องพ่นสารเคมีชนิดฝอยละออง (ULV) แบบติดรถยนต์ ศูนย์ควบคุมโรคติดต่อนำโดยแมลงที่ 1.1 แม่ฮ่องสอน ตำบลปางหมู อำเภอเมืองแม่ฮ่องสอน จังหวัดแม่ฮ่องสอน</t>
  </si>
  <si>
    <t>เครื่องพิมพ์ Multifunction แบบฉีดหมึกพร้อมติดตั้งถังหมึกพิมพ์ (Ink Tank Printer)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</si>
  <si>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เครื่องพิมพ์เลเซอร์ หรือ LED ขาวดำ (18 หน้า/นาที)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</si>
  <si>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เครื่องพิมพ์เลเซอร์ หรือ LED ขาวดำ ชนิด Network แบบที่ 1 (28 หน้า/นาที)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</si>
  <si>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เครื่องวิเคราะห์ก๊าซและไอระเหยสารเคมีในบรรยากาศ แบบสามารถแยกชนิดของก๊าซด้วยระบบ GC พร้อมอุปกรณ์ประกอบการใช้งาน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</si>
  <si>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เครื่องวิเคราะห์คุณภาพอากาศภายในอาคารแบบอ่านค่าโดยตรง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</si>
  <si>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เครื่องสำรองไฟ (UPS) ขนาดไม่น้อยกว่า 5,000 โวลต์ สำนักงานป้องกันควบคุมโรคที่ 1 จังหวัดเชียงใหม่ ตำบลช้างคลาน อำเภอเมืองเชียงใหม่ จังหวัดเชียงใหม่</t>
  </si>
  <si>
    <t>กล้องจุลทรรศน์ ชนิด 2 ตา ศูนย์ควบคุมโรคติดต่อนำโดยแมลงที่ 1.1 แม่ฮ่องสอน ตำบลปางหมู อำเภอเมืองแม่ฮ่องสอน จังหวัดแม่ฮ่องสอน</t>
  </si>
  <si>
    <t>ตู้ดูดกลิ่นและไอสารเคมี (Fume hood) สำนักงานป้องกันควบคุมโรคที่ 1 จังหวัดเชียงใหม่ ตำบลช้างคลาน อำเภอเมืองเชียงใหม่ จังหวัดเชียงใหม่</t>
  </si>
  <si>
    <t>ปั๊มเก็บตัวอย่างอากาศแบบดิจิตอลพร้อมอุปกรณ์ประกอบ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</si>
  <si>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รถจักรยานยนต์ ขนาด 120 ซีซี ศูนย์ควบคุมโรคติดต่อนำโดยแมลงที่ 1.4 เชียงใหม่ ตำบลศรีภูมิ อำเภอเมืองเชียงใหม่ จังหวัดเชียงใหม่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</si>
  <si>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 ศูนย์ควบคุมโรคติดต่อนำโดยแมลงที่ 1.5 แพร่ ตำบลแม่หล่าย อำเภอเมืองแพร่ จังหวัดแพร่</t>
  </si>
  <si>
    <t>สแกนเนอร์ สำหรับงานเก็บเอกสารระดับศูนย์บริการ แบบที่ 1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</si>
  <si>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หัวคัดแยกฝุ่นละอองขนาด PM 2.5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</si>
  <si>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อุปกรณ์ดูดปล่อยสารละลายแบบอัตโนมัติ ขนาด 0.5-10 ไมโครลิตร (Autopipette) สำนักงานป้องกันควบคุมโรคที่ 1 จังหวัดเชียงใหม่ ตำบลช้างคลาน อำเภอเมืองเชียงใหม่ จังหวัดเชียงใหม่</t>
  </si>
  <si>
    <t>อุปกรณ์ดูดปล่อยสารละลายแบบอัตโนมัติ ขนาด 100-1000 ไมโครลิตร (Autopipette) สำนักงานป้องกันควบคุมโรคที่ 1 จังหวัดเชียงใหม่ ตำบลช้างคลาน อำเภอเมืองเชียงใหม่ จังหวัดเชียงใหม่</t>
  </si>
  <si>
    <t>ปรับปรุงอาคารสำนักงานหน่วยควบคุมโรคติดต่อนำโดยแมลงที่ 1.4.4 แม่แจ่ม หน่วยควบคุมโรคติดต่อนำโดยแมลงที่ 1.4.4 แม่แจ่ม ตำบลช่างเคิ่ง อำเภอแม่แจ่ม จังหวัดเชียงใหม่</t>
  </si>
  <si>
    <t>เครื่องคอมพิวเตอร์ สำหรับงานประมวลผล แบบที่ 1 (จอแสดงภาพขนาดไม่น้อยกว่า 19 นิ้ว)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</si>
  <si>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เครื่องคอมพิวเตอร์ สำหรับงานสำนักงาน (จอแสดงภาพขนาดไม่น้อยกว่า 19 นิ้ว) 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</si>
  <si>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เครื่องพิมพ์ Multifunction แบบฉีดหมึกพร้อมติดตั้งถังหมึกพิมพ์ (Ink Tank Printer)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</si>
  <si>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ชุดไมค์ประชุม (พร้อมติดตั้ง) ศูนย์ควบคุมโรคติดต่อนำโดยแมลงที่ 2.1 พิษณุโลก ตำบลหัวรอ อำเภอเมืองพิษณุโลก จังหวัดพิษณุโลก</t>
  </si>
  <si>
    <t>รถบรรทุก (ดีเซล) ขนาด 1 ตัน ปริมาตรกระบอกสูบไม่ต่ำกว่ำ 2,400 ซีซี หรือกำลังเครื่องยนต์สูงสุดไม่ต่ำกว่า 110 กิโลวัตต์ ขับเคลื่อน 4 ล้อ แบบดับเบิ้ลแค็บ พร้อมหลังคารถบรรทุก ขนาด 1 ตัน หลังคาไฟเบอร์กลาสหรือเหล็ก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</si>
  <si>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ก่อสร้างลิฟท์ขนขยะติดเชื้อและโรงพักขยะติดเชื้อ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</si>
  <si>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เครื่องคอมพิวเตอร์ สำหรับงานประมวลผล แบบที่ 1 (จอแสดงภาพขนาดไม่น้อยกว่า 19 นิ้ว)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</si>
  <si>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เครื่องคอมพิวเตอร์โน้ตบุ๊ก สำหรับงานประมวลผล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</si>
  <si>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ปรับปรุงรั้วมาตราฐานแบบโปร่ง(รั้วครึ่งท่อน)ฐานแผ่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</si>
  <si>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เครื่องเก็บเชื้อแบคทีเรียและเชื้อราในอากาศ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</si>
  <si>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เครื่องตรวจวัดก๊าซพร้อมกันมากกว่า 6 ชนิด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</si>
  <si>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เครื่องวิเคราะห์ก๊าซและไอระเหยสารเคมีในบรรยากาศ แบบสามารถแยกชนิดของก๊าซด้วยระบบ GC พร้อมอุปกรณ์ประกอบการใช้งาน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</si>
  <si>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เครื่องวิเคราะห์ตรวจจับและวัดปริมาณรังสี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</si>
  <si>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ชุดตรวจวัดสมรรถภาพร่างกายทางด้านการยศาสตร์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</si>
  <si>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ปั๊มเก็บตัวอย่างอากาศแบบดิจิตอลพร้อมอุปกรณ์ประกอบ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</si>
  <si>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รถปฏิบัติการด้านอาชีวอนามัยและสิ่งแวดล้อม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</si>
  <si>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อุปกรณ์กระจายสัญญาณไร้สาย (Access Point) แบบที่ 2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</si>
  <si>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เครื่องสำรองไฟฟ้า ขนาด 3 kVA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</si>
  <si>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เครื่องเก็บเชื้อแบคทีเรียและเชื้อราในอากาศ สำนักงานป้องกันควบคุมโรคที่ 5 จังหวัดราชบุรี ตำบลหน้าเมือง อำเภอเมืองราชบุรี จังหวัดราชบุรี</t>
  </si>
  <si>
    <t>เครื่องตรวจวัดก๊าซพร้อมกันมากกว่า 6 ชนิด สำนักงานป้องกันควบคุมโรคที่ 5 จังหวัดราชบุรี ตำบลหน้าเมือง อำเภอเมืองราชบุรี จังหวัดราชบุรี</t>
  </si>
  <si>
    <t>เครื่องวัดก๊าซแบบมือถือใช้กับหลอดทดสอบ สำนักงานป้องกันควบคุมโรคที่ 5 จังหวัดราชบุรี ตำบลหน้าเมือง อำเภอเมืองราชบุรี จังหวัดราชบุรี</t>
  </si>
  <si>
    <t>เครื่องวัดความร้อน สำนักงานป้องกันควบคุมโรคที่ 5 จังหวัดราชบุรี ตำบลหน้าเมือง อำเภอเมืองราชบุรี จังหวัดราชบุรี</t>
  </si>
  <si>
    <t>เครื่องวิเคราะห์ก๊าซและไอระเหยสารเคมีในบรรยากาศ แบบสามารถแยกชนิดของก๊าซด้วยระบบ GC พร้อมอุปกรณ์ประกอบการใช้งาน สำนักงานป้องกันควบคุมโรคที่ 5 จังหวัดราชบุรี ตำบลหน้าเมือง อำเภอเมืองราชบุรี จังหวัดราชบุรี</t>
  </si>
  <si>
    <t>ชุดอุปกรณ์พัดลมส่งผ่านอากาศสำหรับปฏิบัติงานภาคสนาม สำนักงานป้องกันควบคุมโรคที่ 5 จังหวัดราชบุรี ตำบลหน้าเมือง อำเภอเมืองราชบุรี จังหวัดราชบุรี</t>
  </si>
  <si>
    <t>ตู้อบความร้อนไฟฟ้า (Hot Air Oven) สำนักงานป้องกันควบคุมโรคที่ 5 จังหวัดราชบุรี ตำบลหน้าเมือง อำเภอเมืองราชบุรี จังหวัดราชบุรี</t>
  </si>
  <si>
    <t>เครื่องคอมพิวเตอร์โน้ตบุ๊ก สำหรับงานประมวลผล สำนักงานป้องกันควบคุมโรคที่ 5 จังหวัดราชบุรี ตำบลหน้าเมือง อำเภอเมืองราชบุรี จังหวัดราชบุรี</t>
  </si>
  <si>
    <t>เครื่องพิมพ์เลเซอร์ หรือ LED ขาวดำ ชนิด Network แบบที่ 1 (28 หน้า/นาที) สำนักงานป้องกันควบคุมโรคที่ 5 จังหวัดราชบุรี ตำบลหน้าเมือง อำเภอเมืองราชบุรี จังหวัดราชบุรี</t>
  </si>
  <si>
    <t>ก่อสร้างรั้ว คสล. (คอนกรีตเสริมเหล็ก) ศูนย์ควบคุมโรคติดต่อนำโดยแมลงที่ 5.1 กาญจนบุรี ตำบลปากแพรก อำเภอเมืองกาญจนบุรี จังหวัดกาญจนบุรี</t>
  </si>
  <si>
    <t>ปรับปรุงถนนและรั้ว ศูนย์ควบคุมโรคติดต่อนำโดยแมลงที่ 5.4 ราชบุรี ตำบลปากแรต อำเภอบ้านโป่ง จังหวัดราชบุรี</t>
  </si>
  <si>
    <t>อาคารสำนักงานหน่วยควบคุมโรคติดต่อนำโดยแมลงที่ 5.1.9 อำเภอสังขละบุรี พร้อมสิ่งก่อสร้างประกอบ ตำบลหนองลู อำเภอสังขละบุรี จังหวัดกาญจนบุรี</t>
  </si>
  <si>
    <t>เครื่องคอมพิวเตอร์ สำหรับงานประมวลผล แบบที่ 2 (จอแสดงภาพขนาดไม่น้อยกว่า 19 นิ้ว) สำนักงานป้องกันควบคุมโรคที่ 6 จังหวัดชลบุรี ตำบลบ้านสวน อำเภอเมืองชลบุรี จังหวัดชลบุรี</t>
  </si>
  <si>
    <t>เครื่องตรวจวัดอุณหภูมิและความชื้นอัตโนมัติในพื้นที่สำรองยาและเวชภัณฑ์พร้อมระบบรายงานผลผ่านระบบคลาวน์ สำนักงานป้องกันควบคุมโรคที่ 6 จังหวัดชลบุรี ตำบลบ้านสวน อำเภอเมืองชลบุรี จังหวัดชลบุรี</t>
  </si>
  <si>
    <t>เครื่องตรวจวัดอุณหภูมิและความชื้นอัตโนมัติสำหรับตู้เย็นสำรองวัคซีนและวัสดุการแพทย์พร้อมระบบรายงานผลผ่านระบบคลาวน์ สำนักงานป้องกันควบคุมโรคที่ 6 จังหวัดชลบุรี ตำบลบ้านสวน อำเภอเมืองชลบุรี จังหวัดชลบุรี</t>
  </si>
  <si>
    <t>เครื่องปรับอากาศ แบบแยกส่วน (ราคารวมค่าติดตั้ง) แบบแขวน ขนาด 18,000 บีทียู สำนักงานป้องกันควบคุมโรคที่ 6 จังหวัดชลบุรี ตำบลบ้านสวน อำเภอเมืองชลบุรี จังหวัดชลบุรี</t>
  </si>
  <si>
    <t>เครื่องปรับอากาศ แบบแยกส่วน (ราคารวมค่าติดตั้ง) แบบแขวน ขนาด 24,000 บีทียู สำนักงานป้องกันควบคุมโรคที่ 6 จังหวัดชลบุรี ตำบลบ้านสวน อำเภอเมืองชลบุรี จังหวัดชลบุรี</t>
  </si>
  <si>
    <t>เครื่องปรับอากาศ แบบแยกส่วน (ราคารวมค่าติดตั้ง) แบบแขวน ขนาด 30,000 บีทียู สำนักงานป้องกันควบคุมโรคที่ 6 จังหวัดชลบุรี ตำบลบ้านสวน อำเภอเมืองชลบุรี จังหวัดชลบุรี</t>
  </si>
  <si>
    <t>เครื่องปรับอากาศ แบบแยกส่วน (ราคารวมค่าติดตั้ง) แบบติดผนัง ขนาด 18,000 บีทียู สำนักงานป้องกันควบคุมโรคที่ 6 จังหวัดชลบุรี ตำบลบ้านสวน อำเภอเมืองชลบุรี จังหวัดชลบุรี</t>
  </si>
  <si>
    <t>เครื่องพ่นชนิดอัดลม สำนักงานป้องกันควบคุมโรคที่ 6 ชลบุรี สำนักงานป้องกันควบคุมโรคที่ 6 จังหวัดชลบุรี ตำบลบ้านสวน อำเภอเมืองชลบุรี จังหวัดชลบุรี</t>
  </si>
  <si>
    <t>เครื่องสำรองไฟฟ้า ขนาด 10 kVA (ระบบไฟฟ้า 3 เฟส) สำนักงานป้องกันควบคุมโรคที่ 6 จังหวัดชลบุรี ตำบลบ้านสวน อำเภอเมืองชลบุรี จังหวัดชลบุรี</t>
  </si>
  <si>
    <t>กล้องจุลทรรศน์สเตอริโอชนิดสามกระบอกตาพร้อมชุดถ่ายภาพและโปรแกรมวิเคราะห์ผล ศูนย์ควบคุมโรคติดต่อนำโดยแมลงที่ 6.2 สระแก้ว ตำบลบ้านแก้ง อำเภอเมืองสระแก้ว จังหวัดสระแก้ว</t>
  </si>
  <si>
    <t>กล้องบันทึกภาพดิจิตอล  สำนักงานป้องกันควบคุมโรคที่ 6 จังหวัดชลบุรี ตำบลบ้านสวน อำเภอเมืองชลบุรี จังหวัดชลบุรี</t>
  </si>
  <si>
    <t>รถโดยสาร 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สำนักงานป้องกันควบคุมโรคที่ 6 จังหวัดชลบุรี ตำบลบ้านสวน อำเภอเมืองชลบุรี จังหวัดชลบุรี</t>
  </si>
  <si>
    <t>รถบรรทุก (ดีเซล) ขนาด 1 ตัน ปริมาตรกระบอกสูบไม่ต่ำกว่า 2400 ซีซี หรือกำลังเครื่องยนต์สูงสุด ไม่ต่ำกว่า 110 กิโลวัตต์ ขับเคลื่อน 2 ล้อ แบบดับเบิ้ลแค็บ ศูนย์ควบคุมโรคติดต่อนำโดยแมลงที่ 6.4 ตราด ตำบลบางพระ อำเภอเมืองตราด จังหวัดตราด</t>
  </si>
  <si>
    <t>อาคารห้องปฏิบัติการควบคุมโรค สำนักงานป้องกันควบคุมโรคที่ 6 จังหวัดชลบุรี ตำบลบ้านสวน อำเภอเมืองชลบุรี จังหวัดชลบุรี</t>
  </si>
  <si>
    <t>เครื่องนึ่งฆ่าเชื้อด้วยระบบไอน้ำ 50 ลิตร (Autoclave) สำนักงานป้องกันควบคุมโรคที่ 7 จังหวัดขอนแก่น ตำบลในเมือง อำเภอเมืองขอนแก่น จังหวัดขอนแก่น</t>
  </si>
  <si>
    <t>ตู้อบความร้อนไฟฟ้า (Hot Air Oven) สำนักงานป้องกันควบคุมโรคที่ 7 จังหวัดขอนแก่น ตำบลในเมือง อำเภอเมืองขอนแก่น จังหวัดขอนแก่น</t>
  </si>
  <si>
    <t>อาคารห้องปฏิบัติการควบคุมโรค สำนักงานป้องกันควบคุมโรคที่ 7 จังหวัดขอนแก่น ตำบลในเมือง อำเภอเมืองขอนแก่น จังหวัดขอนแก่น</t>
  </si>
  <si>
    <t>เครื่องคอมพิวเตอร์ All in One สำหรับงานประมวลผล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</si>
  <si>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เครื่องคอมพิวเตอร์ สำหรับงานประมวลผล แบบที่ 1 (จอแสดงภาพขนาดไม่น้อยกว่า 19 นิ้ว)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</si>
  <si>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เครื่องคอมพิวเตอร์ สำหรับงานสำนักงาน (จอแสดงภาพขนาดไม่น้อยกว่า 19 นิ้ว)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</si>
  <si>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เครื่องคอมพิวเตอร์โน้ตบุ๊ก สำหรับงานประมวลผล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</si>
  <si>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เครื่องคอมพิวเตอร์โน้ตบุ๊ก สำหรับงานสำนักงาน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</si>
  <si>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เครื่องพิมพ์ Multifunction เลเซอร์ หรือ LED ขาวดำ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</si>
  <si>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เครื่องพิมพ์ Multifunction เลเซอร์ หรือ LED สี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</si>
  <si>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เครื่องวัดอุณหภูมิ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</si>
  <si>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เครื่องวัดอุณหภูมิ-ความชื้น (รายงานผลทาง Line)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</si>
  <si>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เครื่องสำรองไฟฟ้า ขนาด 1 kVA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</si>
  <si>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โทรทัศน์ แอล อี ดี (LED TV) แบบ Smart TV ระดับความละเอียดจอภาพ 3840 x 2160 พิกเซล ขนาด 43 นิ้ว ศูนย์ควบคุมโรคติดต่อนำโดยแมลงที่ 8.2 เลย ตำบลกุดป่อง อำเภอเมืองเลย จังหวัดเลย</t>
  </si>
  <si>
    <t>สแกนเนอร์ สำหรับงานเก็บเอกสารระดับศูนย์บริการ แบบที่ 2 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</si>
  <si>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เครื่องพิมพ์เลเซอร์ หรือ LED ขาวดำ ชนิด Network แบบที่ 1 (28 หน้า/นาที)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</si>
  <si>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เครื่องพิมพ์เลเซอร์ หรือ LED ขาวดำ (18 หน้า/นาที)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</si>
  <si>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โรงเก็บพัสดุ ศูนย์ควบคุมโรคติดต่อนำโดยแมลงที่ 8.3 สกลนคร ตำบลธาตุเชิงชุม อำเภอเมืองสกลนคร จังหวัดสกลนคร</t>
  </si>
  <si>
    <t>โรงจอดรถยนต์ ศูนย์ควบคุมโรคติดต่อนำโดยแมลงที่ 8.3 สกลนคร ตำบลธาตุเชิงชุม อำเภอเมืองสกลนคร จังหวัดสกลนคร</t>
  </si>
  <si>
    <t>เครื่องคอมพิวเตอร์ สำหรับงานประมวลผล แบบที่ 1 (จอแสดงภาพขนาดไม่น้อยกว่า 19 นิ้ว) ศูนย์ควบคุมโรคติดต่อนำโดยแมลงที่ 9.2 บุรีรัมย์ ตำบลหนองบัวศาลา อำเภอเมืองนครราชสีมา จังหวัดนครราชสีมา</t>
  </si>
  <si>
    <t>เครื่องคอมพิวเตอร์ สำหรับงานประมวลผล แบบที่ 1 (จอแสดงภาพขนาดไม่น้อยกว่า 19 นิ้ว) ศูนย์ควบคุมโรคติดต่อนำโดยแมลงที่ 9.3 สุรินทร์ ตำบลในเมือง อำเภอเมืองสุรินทร์ จังหวัดสุรินทร์</t>
  </si>
  <si>
    <t>เครื่องคอมพิวเตอร์โน้ตบุ๊ก สำหรับงานประมวลผล ศูนย์ควบคุมโรคติดต่อนำโดยแมลงที่ 9.1 ชัยภูมิ ตำบลในเมือง อำเภอเมืองชัยภูมิ จังหวัดชัยภูมิ</t>
  </si>
  <si>
    <t>เครื่องคอมพิวเตอร์โน้ตบุ๊ก สำหรับงานประมวลผล ศูนย์ควบคุมโรคติดต่อนำโดยแมลงที่ 9.2 บุรีรัมย์ ตำบลหนองบัวศาลา อำเภอเมืองนครราชสีมา จังหวัดนครราชสีมา</t>
  </si>
  <si>
    <t>เครื่องคอมพิวเตอร์โน้ตบุ๊ก สำหรับงานประมวลผล ศูนย์ควบคุมโรคติดต่อนำโดยแมลงที่ 9.4 ปากช่อง ตำบลปากช่อง อำเภอปากช่อง จังหวัดนครราชสีมา</t>
  </si>
  <si>
    <t>เครื่องคอมพิวเตอร์โน้ตบุ๊ก สำหรับงานประมวลผล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</si>
  <si>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เครื่องตรวจวัดก๊าซพร้อมกันมากกว่า 6 ชนิด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</si>
  <si>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เครื่องปรับเช็คความถูกต้องของปั๊มเก็บตัวอย่างอากาศ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</si>
  <si>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เครื่องปรับอากาศ แบบแยกส่วน (ราคารวมค่าติดตั้ง) แบบตั้งพื้นหรือแบบแขวน (ระบบ Inverter) 30,000 บีทียู ศูนย์ควบคุมโรคติดต่อนำโดยแมลงที่ 9.2 บุรีรัมย์ ตำบลหนองบัวศาลา อำเภอเมืองนครราชสีมา จังหวัดนครราชสีมา</t>
  </si>
  <si>
    <t>เครื่องพ่นหมอกควันสะพายไหล่ ที่ใช้ในงานสาธารณสุข ศูนย์ควบคุมโรคติดต่อนำโดยแมลงที่ 9.2 บุรีรัมย์ ตำบลหนองบัวศาลา อำเภอเมืองนครราชสีมา จังหวัดนครราชสีมา</t>
  </si>
  <si>
    <t>เครื่องพ่นอัดลมชนิดอัดลมด้วยมือ ศูนย์ควบคุมโรคติดต่อนำโดยแมลงที่ 9.3 สุรินทร์ ตำบลในเมือง อำเภอเมืองสุรินทร์ จังหวัดสุรินทร์</t>
  </si>
  <si>
    <t>เครื่องพิมพ์ Multifunction เลเซอร์ หรือ LED สี ศูนย์ควบคุมโรคติดต่อนำโดยแมลงที่ 9.2 บุรีรัมย์ ตำบลหนองบัวศาลา อำเภอเมืองนครราชสีมา จังหวัดนครราชสีมา</t>
  </si>
  <si>
    <t>กล้องจุลทรรศน์ ชนิด 2 ตา (Stereo microscope) ศูนย์ควบคุมโรคติดต่อนำโดยแมลงที่ 9.1 ชัยภูมิ ตำบลในเมือง อำเภอเมืองชัยภูมิ จังหวัดชัยภูมิ</t>
  </si>
  <si>
    <t>กล้องจุลทรรศน์ ชนิด 2 ตา (Stereo microscope) ศูนย์ควบคุมโรคติดต่อนำโดยแมลงที่ 9.2 บุรีรัมย์ ตำบลหนองบัวศาลา อำเภอเมืองนครราชสีมา จังหวัดนครราชสีมา</t>
  </si>
  <si>
    <t>รถโดยสารขนาด 12 ที่นั่ง (ดีเซล) ปริมาตรกระบอกสูบ ไม่ต่ำกว่า 2,400 ซีซี หรือกำลังเครื่องยนต์สูงสุดไม่ต่ำกว่า 90 กิโลวัตต์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</si>
  <si>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รถตู้เย็นสำหรับขนส่งยาและเวชภัณฑ์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</si>
  <si>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พร้อมติดตั้งหลังคาไฟเบอร์กลาส ศูนย์ควบคุมโรคติดต่อนำโดยแมลงที่ 9.3 สุรินทร์ ตำบลในเมือง อำเภอเมืองสุรินทร์ จังหวัดสุรินทร์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</si>
  <si>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</si>
  <si>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แบบมีช่องว่างด้านหลังคนขับ (Cab) ศูนย์ควบคุมโรคติดต่อนำโดยแมลงที่ 9.3 สุรินทร์ ตำบลในเมือง อำเภอเมืองสุรินทร์ จังหวัดสุรินทร์</t>
  </si>
  <si>
    <t>รถบรรทุก (ดีเซล) ขนาด 3 ตัน 6 ล้อ ปริมาตรกระบอกสูบไม่ต่ำกว่า 3,000 ซีซี หรือกำลังเครื่องยนต์สูงสุด ไม่ต่ำกว่า 80 กิโลวัตต์ 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</si>
  <si>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คอมพิวเตอร์แท็บเล็ต แบบที่ 2 ศูนย์ควบคุมโรคติดต่อนำโดยแมลงที่ 9.2 บุรีรัมย์ ตำบลหนองบัวศาลา อำเภอเมืองนครราชสีมา จังหวัดนครราชสีมา</t>
  </si>
  <si>
    <t>อาคารห้องปฏิบัติการควบคุมโรค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</si>
  <si>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เครื่องเพิ่มปริมาณสารพันธุกรรมในสภาพจริง พร้อมโปรแกรมประมวลผล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</si>
  <si>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 xml:space="preserve">เครื่องปรับอากาศ แบบแยกส่วน (ราคารวมค่าติดตั้ง) แบบตั้งพื้นหรือแบบแขวน ขนาด 13,000 บีทียู ด่านควบคุมโรคติดต่อระหว่างประเทศ สะพานมิตรภาพ 2 จังหวัดมุกดาหาร ตำบลบางทรายใหญ่ อำเภอเมืองมุกดาหาร จังหวัดมุกดาหาร </t>
  </si>
  <si>
    <t xml:space="preserve">เครื่องปรับอากาศ แบบแยกส่วน (ราคารวมค่าติดตั้ง) แบบตั้งพื้นหรือแบบแขวน ขนาด 18,000 บีทียู ด่านควบคุมโรคติดต่อระหว่างประเทศ สะพานมิตรภาพ 2 จังหวัดมุกดาหาร ตำบลบางทรายใหญ่ อำเภอเมืองมุกดาหาร จังหวัดมุกดาหาร </t>
  </si>
  <si>
    <t xml:space="preserve">เครื่องปรับอากาศ แบบแยกส่วน (ราคารวมค่าติดตั้ง) แบบตั้งพื้นหรือแบบแขวน ขนาด 36,000 บีทียู ด่านควบคุมโรคติดต่อระหว่างประเทศ สะพานมิตรภาพ 2 จังหวัดมุกดาหาร ตำบลบางทรายใหญ่ อำเภอเมืองมุกดาหาร จังหวัดมุกดาหาร </t>
  </si>
  <si>
    <t>เครื่องวัดความร้อน (Heat Stress Monitors)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</si>
  <si>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เครื่องวัดระดับเสียงพร้อมวิเคราะห์ความถี่ของเสียง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</si>
  <si>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ตู้แช่แข็ง ขนาดไม่น้อยกว่า 9.5 คิวบิกฟุต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</si>
  <si>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โรงจอดรถ ด่านควบคุมโรคติดต่อระหว่างประเทศ สะพานมิตรภาพ 2 จังหวัดมุกดาหาร ตำบลบางทรายใหญ่ อำเภอเมืองมุกดาหาร จังหวัดมุกดาหาร</t>
  </si>
  <si>
    <t>เครื่องคอมพิวเตอร์ สำหรับงานประมวลผล แบบที่ 1 (จอแสดงภาพขนาดไม่น้อยกว่า 19 นิ้ว) สำนักงานป้องกันควบคุมโรคที่ 11 จังหวัดนครศรีธรรมราช ตำบลโพธิ์เสด็จ อำเภอเมืองนครศรีธรรมราช จังหวัดนครศรีธรรมราช</t>
  </si>
  <si>
    <t>เครื่องคอมพิวเตอร์ สำหรับงานประมวลผล แบบที่ 2 (จอแสดงภาพขนาดไม่น้อยกว่า 19 นิ้ว) ศูนย์ควบคุมโรคติดต่อนำโดยแมลงที่ 11.2 นครศรีธรรมราช ตำบลโพธิ์เสด็จ อำเภอเมืองนครศรีธรรมราช จังหวัดนครศรีธรรมราช</t>
  </si>
  <si>
    <t>เครื่องคอมพิวเตอร์โน้ตบุ๊ก สำหรับงานประมวลผล ศูนย์ควบคุมโรคติดต่อนำโดยแมลงที่ 11.5 ระนอง ตำบลเขานิเวศน์ อำเภอเมืองระนอง จังหวัดระนอง</t>
  </si>
  <si>
    <t>เครื่องปรับอากาศ แบบแยกส่วน (ราคารวมค่าติดตั้ง) แบบตั้งพื้นหรือแบบแขวน (ระบบ Inverter) ขนาด 18,000 บีทียู ศูนย์ควบคุมโรคติดต่อนำโดยแมลงที่ 11.3 สุราษฎร์ธานี ตำบลมะขามเตี้ย อำเภอเมืองสุราษฎร์ธานี จังหวัดสุราษฎร์ธานี</t>
  </si>
  <si>
    <t>เครื่องปรับอากาศ แบบแยกส่วน (ราคารวมค่าติดตั้ง) แบบตั้งพื้นหรือแบบแขวน ขนาด 24,000 บีทียู สำนักงานป้องกันควบคุมโรคที่ 11 จังหวัดนครศรีธรรมราช ตำบลโพธิ์เสด็จ อำเภอเมือง จังหวัดนครศรีธรรมราช</t>
  </si>
  <si>
    <t>เครื่องปรับอากาศ แบบแยกส่วน (ราคารวมค่าติดตั้ง) แบบตั้งพื้นหรือแบบแขวน ขนาด 36,000 บีทียู สำนักงานป้องกันควบคุมโรคที่ 11 จังหวัดนครศรีธรรมราช ตำบลโพธิ์เสด็จ อำเภอเมืองนครศรีธรรมราช จังหวัดนครศรีธรรมราช</t>
  </si>
  <si>
    <t>เครื่องพ่นฝอยละเอียด (ULV) แบบสะพายหลัง ระบบโรตารี่คอมเพรสเซอร์ (Rotary Compressor) สำหรับใช้ในงานสาธารณสุข ศูนย์ควบคุมโรคติดต่อนำโดยแมลงที่ 11.5 ระนอง ตำบลเขานิเวศน์ อำเภอเมืองระนอง จังหวัดระนอง</t>
  </si>
  <si>
    <t>เครื่องพ่นหมอกควันแบบสะพายไหล่ สำหรับใช้ในงานสาธารณสุข ศูนย์ควบคุมโรคติดต่อนำโดยแมลงที่ 11.5 ระนอง ตำบลเขานิเวศน์ อำเภอเมืองระนอง จังหวัดระนอง</t>
  </si>
  <si>
    <t>เครื่องพ่นอัดลม ศูนย์ควบคุมโรคติดต่อนำโดยแมลงที่ 11.5 ระนอง ตำบลเขานิเวศน์ อำเภอเมืองระนอง จังหวัดระนอง</t>
  </si>
  <si>
    <t>เครื่องมัลติมิเดียโปรเจคเตอร์ ระดับ XGA ขนาด 4,500 ANST Lumens ศูนย์ควบคุมโรคติดต่อนำโดยแมลงที่ 11.4 ชุมพร ตำบลวังไผ่ อำเภอเมืองชุมพร</t>
  </si>
  <si>
    <t>เครื่องมัลติมีเดียโปรเจคเตอร์ ระดับ XGA ขนาด 3,300 ANSI Lumens ศูนย์ควบคุมโรคติดต่อนำโดยแมลงที่ 11.3 สุราษฎร์ธานี ตำบลมะขามเตี้ย อำเภอเมืองสุราษฎร์ธานี จังหวัดสุราษฎร์ธานี</t>
  </si>
  <si>
    <t>เครื่องวิเคราะห์ก๊าซในอากาศมากกว่า 100 ชนิด แบบอ่านค่าทันทีด้วยแสงอินฟาเรด สำนักงานป้องกันควบคุมโรคที่ 11 จังหวัดนครศรีธรรมราช ตำบลโพธิ์เสด็จ อำเภอเมือง จังหวัดนครศรีธรรมราช</t>
  </si>
  <si>
    <t>เครื่องสำรองไฟฟ้า ขนาด 800 VA ศูนย์ควบคุมโรคติดต่อนำโดยแมลงที่ 11.5 ระนอง ตำบลเขานิเวศน์ อำเภอเมืองระนอง จังหวัดระนอง</t>
  </si>
  <si>
    <t>กล้องจุลทรรศน์ ชนิด 2 ตา ศูนย์ควบคุมโรคติดต่อนำโดยแมลงที่ 11.5 ระนอง ตำบลเขานิเวศน์ อำเภอเมืองระนอง จังหวัดระนอง</t>
  </si>
  <si>
    <t xml:space="preserve">กล้องจุลทรรศน์ ชนิด 3 ตา (Compound Microscope) ศูนย์ควบคุมโรคติดต่อนำโดยแมลงที่ 11.4 ชุมพร ตำบลวังไผ่ อำเภอเมืองชุมพร จังหวัดชุมพร </t>
  </si>
  <si>
    <t>กล้องจุลทรรศน์สเตอริโอ ชนิด 3 ตา (Compound Microscope) ศูนย์ควบคุมโรคติดต่อนำโดยแมลงที่ 11.3 สุราษฎร์ธานี ตำบลมะขามเตี้ย อำเภอเมืองสุราษฎร์ธานี จังหวัดสุราษฎร์ธานี</t>
  </si>
  <si>
    <t>กล้องจุลทรรศน์สเตอริโอ ชนิด 3 ตา (Compound Microscope) ศูนย์ควบคุมโรคติดต่อนำโดยแมลงที่ 11.4 ชุมพร ตำบลวังไผ่ อำเภอเมืองชุมพร จังหวัดชุมพร</t>
  </si>
  <si>
    <t>รถจักรยานยนต์ ขนาด 150 ซีซี ศูนย์ควบคุมโรคติดต่อนำโดยแมลงที่ 11.3 สุราษฎร์ธานี ตำบลมะขามเตี้ย อำเภอเมืองสุราษฎร์ธานี จังหวัดสุราษฎร์ธานี</t>
  </si>
  <si>
    <t xml:space="preserve"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ศูนย์ควบคุมโรคติดต่อนำโดยแมลงที่ 11.1 พังงา ตำบลบ่อแสน อำเภอทับปุด จังหวัดพังงา 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</si>
  <si>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 ศูนย์ควบคุมโรคติดต่อนำโดยแมลงที่ 11.2 นครศรีธรรมราช ตำบลโพธิ์เสด็จ อำเภอเมืองนครศรีธรรมราช จังหวัดนครศรีธรรมราช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</si>
  <si>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 ศูนย์ควบคุมโรคติดต่อนำโดยแมลงที่ 11.5 ระนอง ตำบลเขานิเวศน์ อำเภอเมืองระนอง จังหวัดระนอง</t>
  </si>
  <si>
    <t>บ้านพักข้าราชการระดับชำนาญงาน/ปฏิบัติการ/ชำนาญการ/อาวุโส ศูนย์ควบคุมโรคติดต่อนำโดยแมลงที่ 11.1 พังงา ตำบลบ่อแสน อำเภอทับปุด จังหวัดพังงา</t>
  </si>
  <si>
    <t xml:space="preserve">ปรับปรุงห้องปฏิบัติการโรคติดเชื้อและห้องความดันลบ สำนักงานป้องกันควบคุมโรคที่ 11 จังหวัดนครศรีธรรมราช ตำบลโพธิ์เสด็จ อำเภอเมือง จังหวัดนครศรีธรรมราช </t>
  </si>
  <si>
    <t>เครื่องคอมพิวเตอร์ สำหรับงานประมวลผล แบบที่ 1 (จอแสดงภาพขนาดไม่น้อยกว่า 19 นิ้ว) สำนักงานป้องกันควบคุมโรคที่ 12 จังหวัดสงขลา ตำบลเขารูปช้าง อำเภอเมืองสงขลา จังหวัดสงขลา</t>
  </si>
  <si>
    <t>เครื่องคอมพิวเตอร์โน้ตบุ๊ก สำหรับงานประมวลผล สำนักงานป้องกันควบคุมโรคที่ 12 จังหวัดสงขลา ตำบลเขารูปช้าง อำเภอเมืองสงขลา จังหวัดสงขลา</t>
  </si>
  <si>
    <t>เครื่องตรวจวัดก๊าซพร้อมกันมากกว่า 6 ชนิด สำนักงานป้องกันควบคุมโรคที่ 12 จังหวัดสงขลา ตำบลเขารูปช้าง อำเภอเมืองสงขลา จังหวัดสงขลา</t>
  </si>
  <si>
    <t>เครื่องบ่มอุณหภูมิสำหรับงานไฮบริไดเซชัน กลุ่มห้องปฏิบัติการทางการแพทย์ด้านควบคุมโรค ตำบลสะเตง อำเภอเมืองยะลา จังหวัดยะลา</t>
  </si>
  <si>
    <t>เครื่องปรับอากาศ แบบแยกส่วน (ราคารวมค่าติดตั้ง) แบบตั้งพื้นหรือแบบแขวน ขนาด 13,000 บีทียู ศูนย์ควบคุมโรคติดต่อนำโดยแมลงที่ 12.4 นราธิวาส ตำบลโคกเคียน อำเภอเมืองนราธิวาส จังหวัดนราธิวาส</t>
  </si>
  <si>
    <t>เครื่องปรับอากาศ แบบแยกส่วน (ราคารวมค่าติดตั้ง) แบบตั้งพื้นหรือแบบแขวน ขนาด 13,000 บีทียู สำนักงานป้องกันควบคุมโรคที่ 12 จังหวัดสงขลา ตำบลเขารูปช้าง อำเภอเมืองสงขลา จังหวัดสงขลา</t>
  </si>
  <si>
    <t>เครื่องปรับอากาศ แบบแยกส่วน (ราคารวมค่าติดตั้ง) แบบตั้งพื้นหรือแบบแขวน ขนาด 26,000 บีทียู สำนักงานป้องกันควบคุมโรคที่ 12 จังหวัดสงขลา ตำบลเขารูปช้าง อำเภอเมืองสงขลา จังหวัดสงขลา</t>
  </si>
  <si>
    <t>เครื่องปรับอากาศ แบบแยกส่วน (ราคารวมค่าติดตั้ง) แบบตั้งพื้นหรือแบบแขวน ขนาด 30,000 บีทียู ศูนย์ควบคุมโรคติดต่อนำโดยแมลงที่ 12.4 นราธิวาส ตำบลโคกเคียน อำเภอเมืองนราธิวาส จังหวัดนราธิวาส</t>
  </si>
  <si>
    <t>เครื่องปรับอากาศ แบบแยกส่วน (ราคารวมค่าติดตั้ง) แบบตั้งพื้นหรือแบบแขวน ขนาด 36,000 บีทียู สำนักงานป้องกันควบคุมโรคที่ 12 จังหวัดสงขลา ตำบลเขารูปช้าง อำเภอเมืองสงขลา จังหวัดสงขลา</t>
  </si>
  <si>
    <t>เครื่องปรับอากาศ แบบแยกส่วน (ราคารวมค่าติดตั้ง) แบบตั้งพื้นหรือแบบแขวน ขนาด 40,000 บีทียู สำนักงานป้องกันควบคุมโรคที่ 12 จังหวัดสงขลา ตำบลเขารูปช้าง อำเภอเมืองสงขลา จังหวัดสงขลา</t>
  </si>
  <si>
    <t>เครื่องพิมพ์เลเซอร์ หรือ LED ขาวดำ ชนิด Network แบบที่ 1 (28 หน้า/นาที) สำนักงานป้องกันควบคุมโรคที่ 12 จังหวัดสงขลา ตำบลเขารูปช้าง อำเภอเมืองสงขลา จังหวัดสงขลา</t>
  </si>
  <si>
    <t>เครื่องสำรองไฟฟ้า ขนาด 1 kVA สำนักงานป้องกันควบคุมโรคที่ 12 จังหวัดสงขลา ตำบลเขารูปช้าง อำเภอเมืองสงขลา จังหวัดสงขลา</t>
  </si>
  <si>
    <t>เครื่องสำรองไฟฟ้า ขนาด 3 kVA สำนักงานป้องกันควบคุมโรคที่ 12 จังหวัดสงขลา ตำบลเขารูปช้าง อำเภอเมืองสงขลา จังหวัดสงขลา</t>
  </si>
  <si>
    <t>เครื่องสำรองไฟฟ้า ขนาด 800 VA สำนักงานป้องกันควบคุมโรคที่ 12 จังหวัดสงขลา ตำบลเขารูปช้าง อำเภอเมืองสงขลา จังหวัดสงขลา</t>
  </si>
  <si>
    <t>คอมพิวเตอร์แท็บเล็ต แบบที่ 2 สำนักงานป้องกันควบคุมโรคที่ 12 จังหวัดสงขลา ตำบลเขารูปช้าง อำเภอเมืองสงขลา จังหวัดสงขลา</t>
  </si>
  <si>
    <t>ชุดเก็บสำรองน้ำขนาด 5,000 ลิตร ศูนย์ควบคุมโรคติดต่อนำโดยแมลงที่ 12.4 นราธิวาส ตำบลโคกเคียน อำเภอเมืองนราธิวาส จังหวัดนราธิวาส</t>
  </si>
  <si>
    <t>ตู้เย็นขนาด 14.4 คิว สำนักงานป้องกันควบคุมโรคที่ 12 จังหวัดสงขลา ตำบลเขารูปช้าง อำเภอเมืองสงขลา จังหวัดสงขลา</t>
  </si>
  <si>
    <t>ม่านบังแสง สำนักงานป้องกันควบคุมโรคที่ 12 จังหวัดสงขลา ตำบลเขารูปช้าง อำเภอเมืองสงขลา จังหวัดสงขลา</t>
  </si>
  <si>
    <t>รถจักรยานยนต์ ขนาด 110 ซีซี แบบเกียร์ธรรมดา ศูนย์ควบคุมโรคติดต่อนำโดยแมลงที่ 12.2 สงขลา ตำบลบ่อยาง อำเภอเมืองสงขลา จังหวัดสงขลา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</si>
  <si>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พร้อมหลังคาร์ไฟเบอร์กลาสหรือเหล็ก ศูนย์ควบคุมโรคติดต่อนำโดยแมลงที่ 12.2 สงขลา ตำบลบ่อยาง อำเภอเมืองสงขลา จังหวัดสงขลา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</si>
  <si>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 ศูนย์ควบคุมโรคติดต่อนำโดยแมลงที่ 12.2 สงขลา ตำบลบ่อยาง อำเภอเมืองสงขลา จังหวัดสงขลา</t>
  </si>
  <si>
    <t>อุปกรณ์กระจายสัญญาณไร้สาย (Access Point) แบบที่ 2 สำนักงานป้องกันควบคุมโรคที่ 12 จังหวัดสงขลา ตำบลเขารูปช้าง อำเภอเมืองสงขลา จังหวัดสงขลา</t>
  </si>
  <si>
    <t>อาคารโรงจอดรถ สำนักงานเฝ้าระวังโรคระหว่างประเทศ ตำบลทุ่งตำเสา อำเภอหาดใหญ่ จังหวัดสงขลา</t>
  </si>
  <si>
    <t>เครื่อง</t>
  </si>
  <si>
    <t>ชุด</t>
  </si>
  <si>
    <t>กล้อง</t>
  </si>
  <si>
    <t>คัน</t>
  </si>
  <si>
    <t>แห่ง</t>
  </si>
  <si>
    <t>หลัง</t>
  </si>
  <si>
    <t>ระบบ</t>
  </si>
  <si>
    <t>ตัว</t>
  </si>
  <si>
    <t>อัน</t>
  </si>
  <si>
    <t>ตู้</t>
  </si>
  <si>
    <t>เตียง</t>
  </si>
  <si>
    <t>หัว</t>
  </si>
  <si>
    <t>ชิ้น</t>
  </si>
  <si>
    <t>ลำดับ</t>
  </si>
  <si>
    <t>หน่วยงาน / รายการ</t>
  </si>
  <si>
    <t>หน่วยนับ</t>
  </si>
  <si>
    <t>หมายเหตุ</t>
  </si>
  <si>
    <t>กองโรคจากการประกอบอาชีพและสิ่งแวดล้อม</t>
  </si>
  <si>
    <t>รวมงบประมาณ</t>
  </si>
  <si>
    <t>หน่วย : บาท</t>
  </si>
  <si>
    <t>เครื่องคอมพิวเตอร์ สำหรับงานประมวลผล แบบที่ 2 (จอแสดงภาพขนาดไม่น้อยกว่า 19 นิ้ว) 
กองโรคติดต่อนำโดยแมลง ตำบลตลาดขวัญ อำเภอเมืองนนทบุรี จังหวัดนนทบุรี</t>
  </si>
  <si>
    <t>เครื่องคอมพิวเตอร์ สำหรับงานประมวลผล แบบที่ 2 (จอแสดงภาพขนาดไม่น้อยกว่า 19 นิ้ว) 
กองโรคติดต่อทั่วไป ตำบลตลาดขวัญ อำเภอเมืองนนทบุรี จังหวัดนนทบุรี</t>
  </si>
  <si>
    <t>กล้องจุลทรรศน์ ชนิด 2 ตา กองโรคติดต่อทั่วไป ตำบลตลาดขวัญ อำเภอเมืองนนทบุรี 
จังหวัดนนทบุรี</t>
  </si>
  <si>
    <t>อ่างน้ำควบคุมอุณหภูมิแบบเขย่าพร้อมอุปกรณ์ กองโรคติดต่อทั่วไป ตำบลตลาดขวัญ 
อำเภอเมืองนนทบุรี จังหวัดนนทบุรี</t>
  </si>
  <si>
    <t>เครื่องนึ่งฆ่าเชื้อด้วยไอน้ำ (Autoclave) กองโรคเอดส์และโรคติดต่อทางเพศสัมพันธ์ 
แขวงยานนาวา เขตสาทร กรุงเทพมหานคร</t>
  </si>
  <si>
    <t>เครื่องปั่นเหวี่ยงขนาดเล็ก spin down กองโรคเอดส์และโรคติดต่อทางเพศสัมพันธ์ 
แขวงยานนาวา เขตสาทร กรุงเทพมหานคร</t>
  </si>
  <si>
    <t>ตู้เก็บกล้องจุลทรรศน์ควบคุมอุณหภูมิ กองโรคเอดส์และโรคติดต่อทางเพศสัมพันธ์ 
แขวงยานนาวา เขตสาทร กรุงเทพมหานคร</t>
  </si>
  <si>
    <t>ตู้อบเพาะเชื้อ (Incubator 37 องศาเซลเซียส) กองโรคเอดส์และโรคติดต่อทางเพศสัมพันธ์ 
แขวงยานนาวา เขตสาทร กรุงเทพมหานคร</t>
  </si>
  <si>
    <t>อุปกรณ์ป้องกันเครือข่าย (Next Generation Firewall) แบบที่ 1 กองวัณโรค แขวงบางโคล่ 
เขตบางคอแหลม กรุงเทพมหานคร</t>
  </si>
  <si>
    <t>เครื่องคอมพิวเตอร์ สำหรับงานประมวลผล แบบที่ 1 (จอแสดงภาพขนาดไม่น้อยกว่า 19 นิ้ว) 
กองโรคไม่ติดต่อ ตำบลตลาดขวัญ อำเภอเมืองนนทบุรี จังหวัดนนทบุรี</t>
  </si>
  <si>
    <t>เครื่องคอมพิวเตอร์ สำหรับงานประมวลผล แบบที่ 1 (จอแสดงภาพขนาดไม่น้อยกว่า 19 นิ้ว) 
กองโรคจากการประกอบอาชีพและสิ่งแวดล้อม ตำบลตลาดขวัญ อำเภอเมืองนนทบุรี จังหวัดนนทบุรี</t>
  </si>
  <si>
    <t>เครื่องตรวจวัดก๊าซพร้อมกันมากกว่า 6 ชนิด ศูนย์อ้างอิงทางห้องปฏิบัติการและพิษวิทยา 
กองโรคจากการประกอบอาชีพและสิ่งแวดล้อม ตำบลตลาดขวัญ อำเภอเมืองนนทบุรี จังหวัดนนทบุรี</t>
  </si>
  <si>
    <t>เครื่องตรวจวัดความเข้มข้นของอนุภาคในอากาศชนิดอ่านค่าทันที ศูนย์พัฒนาวิชาการอาชีว
อนามัยและสิ่งแวดล้อม กองโรคจากการประกอบอาชีพและสิ่งแวดล้อม ตำบลห้วยโป่ง อำเภอเมืองระยอง จังหวัดระยอง</t>
  </si>
  <si>
    <t>เครื่องวัดอุณหภูมิห้องและความชื้น ศูนย์พัฒนาวิชาการอาชีวอนามัยและสิ่งแวดล้อม 
กองโรคจากการประกอบอาชีพและสิ่งแวดล้อม ตำบลห้วยโป่ง อำเภอเมืองระยอง จังหวัดระยอง</t>
  </si>
  <si>
    <t>เครื่องวิเคราะห์หาไอออนความเข้มข้นต่ำ ศูนย์อ้างอิงทางห้องปฏิบัติการและพิษวิทยา 
กองโรคจากการประกอบอาชีพและสิ่งแวดล้อม ตำบลตลาดขวัญ อำเภอเมืองนนทบุรี จังหวัดนนทบุรี</t>
  </si>
  <si>
    <t>โต๊ะทำงานพร้อมชุดตู้ลอย พร้อมชุดล็อค ศูนย์พัฒนาวิชาการอาชีวอนามัยและสิ่งแวดล้อม
กองโรคจากการประกอบอาชีพและสิ่งแวดล้อม ตำบลห้วยโป่ง อำเภอเมืองระยอง จังหวัดระยอง</t>
  </si>
  <si>
    <t>เครื่องวัดความร้อน สถาบันราชประชาสมาสัย ตำบลบางหญ้าแพรก อำเภอพระประแดง 
จังหวัดสมุทรปราการ</t>
  </si>
  <si>
    <t>เตียงผู้ป่วยปรับระดับด้วยระบบไฟฟ้า แบบ 3 ไกร์ ราวปีกนก สถาบันราชประชาสมาสัย 
ตำบลบางหญ้าแพรก อำเภอพระประแดง จังหวัดสมุทรปราการ</t>
  </si>
  <si>
    <t>ตู้ปลอดเชื้อขนาด 5 ฟุต (Biological Safety Cabinets class II) type A2 แบบอัตโนมัติ 
สถาบันราชประชาสมาสัย ตำบลสำโรงกลาง อำเภอพระประแดง จังหวัดสมุทรปราการ</t>
  </si>
  <si>
    <t>ตู้ป้องกันเสียงรบกวนพร้อมเครื่องทดสอบสมรรถภาพการได้ยิน สถาบันราชประชาสมาสัย 
ตำบลบางหญ้าแพรก อำเภอพระประแดง จังหวัดสมุทรปราการ</t>
  </si>
  <si>
    <t>เครื่องเผาลูปไฟฟ้า (Loop sterilizer) สำนักงานป้องกันควบคุมโรคที่ 1 จังหวัดเชียงใหม่ 
ตำบลช้างคลาน อำเภอเมืองเชียงใหม่ จังหวัดเชียงใหม่</t>
  </si>
  <si>
    <t>เครื่องปรับอากาศ แบบแยกส่วน (ราคารวมค่าติดตั้ง) แบบตั้งพื้นหรือแบบแขวน ขนาด 24,000 บีทียู ศูนย์ควบคุมโรคติดต่อนำโดยแมลงที่ 5.4 ราชบุรี ตำบลปากแรต อำเภอบ้านโป่ง 
จังหวัดราชบุรี</t>
  </si>
  <si>
    <t>เครื่องปรับอากาศ แบบแยกส่วน (ราคารวมค่าติดตั้ง) แบบติดผนัง ขนาด 12,000 บีทียู หน่วยควบคุมโรคติดต่อนำโดยแมลงที่ 5.1.9 อำเภอสังขละบุรี ตำบลหนองลู อำเภอสังขละบุรี 
จังหวัดกาญจนบุรี</t>
  </si>
  <si>
    <t>เครื่องปรับอากาศ แบบแยกส่วน (ราคารวมค่าติดตั้ง) แบบติดผนัง ขนาด 18,000 บีทียู หน่วยควบคุมโรคติดต่อนำโดยแมลงที่ 5.1.9 อำเภอสังขละบุรี ตำบลหนองลู อำเภอสังขละบุรี 
จังหวัดกาญจนบุรี</t>
  </si>
  <si>
    <t>สำนักงานป้องกันควบคุมโรคที่ 6 จังหวัดชลบุรี</t>
  </si>
  <si>
    <t>สำนักงานป้องกันควบคุมโรคที่ 7 จังหวัดขอนแก่น</t>
  </si>
  <si>
    <t>สำนักงานป้องกันควบคุมโรคที่ 8 จังหวัดอุดรธานี</t>
  </si>
  <si>
    <t xml:space="preserve"> สำนักงานป้องกันควบคุมโรคที่ 9 จังหวัดนครราชสีมา</t>
  </si>
  <si>
    <t>สำนักงานป้องกันควบคุมโรคที่ 11 จังหวัดนครศรีธรรมราช</t>
  </si>
  <si>
    <t>เครื่องพิมพ์เลเซอร์ หรือ LED สี ชนิด Network แบบที่ 1 (20 หน้า/นาที) ศูนย์ควบคุมโรคติดต่อนำโดยแมลงที่ 11.2 นครศรีธรรมราช ตำบลโพธิ์เสด็จ อำเภอเมืองนครศรีธรรมราช 
จังหวัดนครศรีธรรมราช</t>
  </si>
  <si>
    <t>สำนักงานป้องกันควบคุมโรคที่ 12 จังหวัดสงขลา</t>
  </si>
  <si>
    <t>เครื่องปรับอากาศ แบบแยกส่วน (ราคารวมค่าติดตั้ง) แบบตั้งพื้นหรือแบบแขวน ขนาด 13,000 บีทียู สำนักงานป้องกันควบคุมโรคที่ 12 จังหวัดสงขลา ตำบลหาดใหญ่ อำเภอหาดใหญ่ 
จังหวัดสงขลา</t>
  </si>
  <si>
    <t>สำนักงานป้องกันควบคุมโรคที่ 5 จังหวัดราชบุรี</t>
  </si>
  <si>
    <t>สำนักงานป้องกันควบคุมโรคที่ 4 จังหวัดสระบุรี</t>
  </si>
  <si>
    <t>สำนักงานป้องกันควบคุมโรคที่ 2 จังหวัดพิษณุโลก</t>
  </si>
  <si>
    <t>สำนักงานป้องกันควบคุมโรคที่ 1 จังหวัดเชียงใหม่</t>
  </si>
  <si>
    <t>รายการงบลงทุน ครุภัณฑ์ ที่ดินและสิ่งก่อสร้าง ตาม (ร่าง) พระราชบัญญัติงบประมาณรายจ่ายประจำปีงบประมาณ พ.ศ. 2567
(ขั้นผ่านการพิจารณาของคณะกรรมาธิการวิสามัญฯ แล้วเสร็จก่อนเสนอสภาผู้แทนราษฎรพิจารณาให้ความเห็นชอบฯ ในวาระ 2 )</t>
  </si>
  <si>
    <t>กิจกรรม</t>
  </si>
  <si>
    <t>ราคาต่อหน่วย</t>
  </si>
  <si>
    <t>รวมทั้งสิ้น</t>
  </si>
  <si>
    <t>ตู้เย็นแช่สาร/น้ำยา สำหรับห้องปฏิบัติการ (ตู้แช่อาหาร ตามมาตรฐานครุภัณฑ์สำนักงบประมาณ) ขนาด 32 คิวบิกฟุต กองโรคติดต่อนำโดยแมลง ตำบลตลาดขวัญ อำเภอเมืองนนทบุรี จังหวัดนนทบุรี</t>
  </si>
  <si>
    <t>ผูกพันปี 2567-2570 วงเงินทั้งสิ้น 2,229,843,000 ลบ.</t>
  </si>
  <si>
    <t>รายการผูกพันปี 2567-2568 วงเงินทั้งสิ้น 36,566,800 ลบ.</t>
  </si>
  <si>
    <t>รายการผูกพันปี 2567-2568 วงเงินทั้งสิ้น 51,072,900 ลบ.</t>
  </si>
  <si>
    <t>รายการผูกพันปี 2567-2568 วงเงินทั้งสิ้น 36,356,700 ลบ.</t>
  </si>
  <si>
    <t xml:space="preserve"> สำนักงานป้องกันควบคุมโรคที่ 10 จังหวัดอุบลราชธานี</t>
  </si>
  <si>
    <t>สำนักงานป้องกันควบคุมโรคที่ 3 จังหวัดนครสวรรค์</t>
  </si>
  <si>
    <t>หมวด : ที่ดิน สิ่งก่อสร้าง</t>
  </si>
  <si>
    <t>ปรับปรุงสิ่งก่อสร้าง</t>
  </si>
  <si>
    <t>ผูกผันเดิม</t>
  </si>
  <si>
    <t>หมวด : ครุภัณฑ์</t>
  </si>
  <si>
    <t>ครุภัณฑ์คอมพิวเตอร์</t>
  </si>
  <si>
    <t>ครุภัณฑ์สำนักงาน</t>
  </si>
  <si>
    <t>ครุภัณฑ์วิทยาศาสตร์</t>
  </si>
  <si>
    <t>ครุภัณฑ์งานบ้านงานครัว</t>
  </si>
  <si>
    <t>ผูกพันใหม่</t>
  </si>
  <si>
    <t>ครุภัณฑ์การแพทย์</t>
  </si>
  <si>
    <t>ครุภัณฑ์อื่น ๆ</t>
  </si>
  <si>
    <t>ก่อสร้างปีเดียว</t>
  </si>
  <si>
    <t>ครุภัณฑ์ยานพาหนะ</t>
  </si>
  <si>
    <t>ครุภัณฑ์ไฟฟ้าและวิทยุ</t>
  </si>
  <si>
    <t>เครื่องคอมพิวเตอร์ สำหรับงานประมวลผล แบบที่ 1 (จอแสดงภาพขนาดไม่น้อยกว่า 19 นิ้ว) สำนักงานป้องกันควบคุมโรคที่ 5 จังหวัดราชบุรี ตำบลหน้าเมือง อำเภอเมืองราชบุรี 
จังหวัดราชบุรี</t>
  </si>
  <si>
    <t>เครื่องคอมพิวเตอร์ สำหรับงานประมวลผล แบบที่ 2 (จอแสดงภาพขนาดไม่น้อยกว่า 19 นิ้ว) สำนักงานป้องกันควบคุมโรคที่ 5 จังหวัดราชบุรี ตำบลหน้าเมือง อำเภอเมืองราชบุรี 
จังหวัดราชบุรี</t>
  </si>
  <si>
    <t>ครุภัณฑ์โฆษณาและเผยแพร่</t>
  </si>
  <si>
    <t>เครื่องถ่ายเอกสาร ระบบดิจิตอล (ขาว - ดำ) ความเร็ว 20 แผ่นต่อนาที ศูนย์ควบคุมโรคติดต่อนำโดยแมลงที่ 11.3 สุราษฎร์ธานี ตำบลมะขามเตี้ย อำเภอเมืองสุราษฎร์ธานี 
จังหวัดสุราษฎร์ธานี</t>
  </si>
  <si>
    <t xml:space="preserve">   </t>
  </si>
  <si>
    <t>หน่วยงาน</t>
  </si>
  <si>
    <t>รายการ</t>
  </si>
  <si>
    <t>งปม.รวม</t>
  </si>
  <si>
    <t>ส่วนกลาง</t>
  </si>
  <si>
    <t>กองบริหารการคลัง</t>
  </si>
  <si>
    <t>หน่วยงานไม่ได้เสนอตั้งขอรับ งปม.</t>
  </si>
  <si>
    <t>กลุ่มตรวจสอบภายใน</t>
  </si>
  <si>
    <t>กองกฎหมาย</t>
  </si>
  <si>
    <t>สถาบันงานป้องกันควบคุมโรคเขตเมือง</t>
  </si>
  <si>
    <t>สำนักงานความร่วมมือระหว่างประเทศ</t>
  </si>
  <si>
    <t>กองป้องกันการบาดเจ็บ</t>
  </si>
  <si>
    <t>กองด่านควบคุมโรคติดต่อระหว่างประเทศ
และกักกันโรค</t>
  </si>
  <si>
    <t>กองงานคณะกรรมการควบคุมผลิตภัณฑ์ยาสูบ</t>
  </si>
  <si>
    <t>กองนวัตกรรมและวิจัย</t>
  </si>
  <si>
    <t>กลุ่มคุ้มครองจริยธรรม</t>
  </si>
  <si>
    <t>สำนักงานป้องกันควบคุมโรคที่ 1 - 12</t>
  </si>
  <si>
    <t>สำนักงานป้องกันควบคุมโรคที่ 1 เชียงใหม่</t>
  </si>
  <si>
    <t>สำนักงานป้องกันควบคุมโรคที่ 2 พิษณุโลก</t>
  </si>
  <si>
    <t>สำนักงานป้องกันควบคุมโรคที่ 3 นครสวรรค์</t>
  </si>
  <si>
    <t xml:space="preserve">สำนักงานป้องกันควบคุมโรคที่ 4 สระบุรี </t>
  </si>
  <si>
    <t>สำนักงานป้องกันควบคุมโรคที่ 5 ราชบุรี</t>
  </si>
  <si>
    <t>สำนักงานป้องกันควบคุมโรคที่ 6 ชลบุรี</t>
  </si>
  <si>
    <t>สำนักงานป้องกันควบคุมโรคที่ 7 ขอนแก่น</t>
  </si>
  <si>
    <t>สำนักงานป้องกันควบคุมโรคที่ 8 อุดรธานี</t>
  </si>
  <si>
    <t>สำนักงานป้องกันควบคุมโรคที่ 9 นครราชสีมา</t>
  </si>
  <si>
    <t>สำนักงานป้องกันควบคุมโรคที่ 10 อุบลราชธานี</t>
  </si>
  <si>
    <t>สำนักงานป้องกันควบคุมโรคที่ 11 นครศรีธรรมราช</t>
  </si>
  <si>
    <t>สำนักงานป้องกันควบคุมโรคที่ 12 สงขลา</t>
  </si>
  <si>
    <t xml:space="preserve">รายการงบลงทุน ครุภัณฑ์ ที่ดินและสิ่งก่อสร้าง ตาม (ร่าง) พระราชบัญญัติงบประมาณรายจ่ายประจำปีงบประมาณ พ.ศ. 2567
(ขั้นผ่านการพิจารณาของคณะกรรมาธิการวิสามัญฯ แล้วเสร็จก่อนเสนอสภาผู้แทนราษฎรพิจารณาให้ความเห็นชอบฯ ในวาระ 2) </t>
  </si>
  <si>
    <t>(ร่าง) พ.ร.บ. ปี 2567
(ขั้นผ่านคณะกรรมาธิการฯ)</t>
  </si>
  <si>
    <t>ส่วนต่าง เพิ่ม/ลด 
(เทียบจัดสรรปี 66)
(ร้อยละ)</t>
  </si>
  <si>
    <t>ไม่ได้รับอนุมัติ งปม.ปี67</t>
  </si>
  <si>
    <t>ข้อมูล ณ วันที่ 20 กุมภาพันธ์ 2567</t>
  </si>
  <si>
    <t>งบประมาณ</t>
  </si>
  <si>
    <t>ประเภทครุภัณฑ์</t>
  </si>
  <si>
    <t>1. ครุภัณฑ์การแพทย์</t>
  </si>
  <si>
    <t>2. ครุภัณฑ์วิทยาศาสตร์</t>
  </si>
  <si>
    <t>3. ครุภัณฑ์คอมพิวเตอร์</t>
  </si>
  <si>
    <t>4. ครุภัณฑ์สำนักงาน</t>
  </si>
  <si>
    <t>5. ครุภัณฑ์โฆษณาและเผยแพร่</t>
  </si>
  <si>
    <t>6. ครุภัณฑ์ไฟฟ้าและวิทยุ</t>
  </si>
  <si>
    <t>8. ครุภัณฑ์งานบ้านงานครัว</t>
  </si>
  <si>
    <t>9. ครุภัณฑ์การเกษตร</t>
  </si>
  <si>
    <t>10. ครุภัณฑ์ยานพาหนะ</t>
  </si>
  <si>
    <t xml:space="preserve">11. ครุภัณฑ์อื่น ๆ </t>
  </si>
  <si>
    <t>ประเภทสิ่งก่อสร้าง</t>
  </si>
  <si>
    <t>1. สิ่งก่อสร้างผูกพันเดิม</t>
  </si>
  <si>
    <t>2. สิ่งก่อสร้างผูกพันใหม่</t>
  </si>
  <si>
    <t>3. สิ่งก่อสร้างปีเดียว</t>
  </si>
  <si>
    <t>4. ปรับปรุงสิ่งก่อสร้าง</t>
  </si>
  <si>
    <t>* รายการลิฟท์ยกสินค้าแบบออโตเมติกกดปุ่มขึ้น-ลงอัตโนมัติ ส.ราชประชาฯ</t>
  </si>
  <si>
    <t>1. ศูนย์สาธิตบริการและอาคารจอดรถ กรมควบคุมโรค</t>
  </si>
  <si>
    <t>1. ศูนย์การแพทย์เพื่อตอบโต้โรคอุบัติใหม่แห่งชาติบำราศนราดูร
2. อาคารห้องปฏิบัติการควบคุมโรค สคร. 6 จังหวัดชลบุรี
3. อาคารห้องปฏิบัติการควบคุมโรค สคร. 7 จังหวัดขอนแก่น
4. อาคารห้องปฏิบัติการควบคุมโรค สคร. 9 จังหวัดนครราชสีมา</t>
  </si>
  <si>
    <t>จำนวน (เครื่อง)</t>
  </si>
  <si>
    <t xml:space="preserve">จัดสรร ปี 2566
</t>
  </si>
  <si>
    <t xml:space="preserve">ผูกผันปี 2564 - 2569 วงเงินทั้งสิน 480,000,000 บาท
</t>
  </si>
  <si>
    <t>เครื่องคอมพิวเตอร์ สำหรับงานประมวลผล แบบที่ 1 (จอแสดงภาพขนาดไม่น้อยกว่า 19 นิ้ว) 
กองยุทธศาสตร์และแผนงาน ตำบลตลาดขวัญ อำเภอเมืองนนทบุรี จังหวัดนนทบุรี</t>
  </si>
  <si>
    <t>เครื่องคอมพิวเตอร์ สำหรับงานประมวลผล แบบที่ 2 (จอแสดงภาพขนาดไม่น้อยกว่า 19 นิ้ว) 
กองยุทธศาสตร์และแผนงาน ตำบลตลาดขวัญ อำเภอเมืองนนทบุรี จังหวัดนนทบุรี</t>
  </si>
  <si>
    <t>ศูนย์สาธิตบริการและอาคารจอดรถ กรมควบคุมโรค ตำบลตลาดขวัญ อำเภอเมืองนนทบุรี 
จังหวัดนนทบุรี</t>
  </si>
  <si>
    <t>เครื่องพิมพ์เลเซอร์ หรือ LED ขาวดำ ชนิด Network แบบที่ 2 (38 หน้า/นาที) กองกฎหมาย 
ตำบลตลาดขวัญ อำเภอเมืองนนทบุรี จังหวัดนนทบุรี</t>
  </si>
  <si>
    <t>เครื่องพ่นฝอยละเอียด (ULV) ติดตั้งบนรถยนต์ ที่ใช้ในงานสาธารณสุข ขนาดไม่ต่ำกว่า 13 แรงม้า 
แต่ไม่ถึง 18 แรงม้า กองโรคติดต่อนำโดยแมลง ตำบลตลาดขวัญ อำเภอเมืองนนทบุรี จังหวัดนนทบุรี</t>
  </si>
  <si>
    <t>เครื่องพิมพ์ Multifunction เลเซอร์ หรือ LED สี กองโรคติดต่อนำโดยแมลง ตำบลตลาดขวัญ 
อำเภอเมืองนนทบุรี จังหวัดนนทบุรี</t>
  </si>
  <si>
    <t>เครื่องสำรองไฟฟ้า ขนาด 800 VA กองโรคติดต่อทั่วไป ตำบลตลาดขวัญ อำเภอเมืองนนทบุรี 
จังหวัดนนทบุรี</t>
  </si>
  <si>
    <t>ตู้แช่แข็งควบคุมอุณหภูมิ -20 องศาเซลเซียส ศูนย์อ้างอิงทางห้องปฏิบัติการและพิษวิทยา 
กองโรคจากการประกอบอาชีพและสิ่งแวดล้อม ตำบลตลาดขวัญ อำเภอเมืองนนทบุรี จังหวัดนนทบุรี</t>
  </si>
  <si>
    <t>เครื่องบรรจุยาครีมชนิดกึ่งอัตโนมัติ (semi-auto filling and sealing machine) สถาบันราชประชาสมาสัย  ตำบลบางหญ้าแพรก อำเภอพระประแดง จังหวัดสมุทรปราการ</t>
  </si>
  <si>
    <t>ลู่วิ่งไฟฟ้าแบบดิจิตอล สถาบันราชประชาสมาสัย ตำบลบางหญ้าแพรก อำเภอพระประแดง 
จังหวัดสมุทรปราการ</t>
  </si>
  <si>
    <t>กล้องและระบบถ่ายภาพร่างกาย สำหรับวิเคราะห์โรคทางผิวหนัง สถาบันราชประชาสมาสัย 
ตำบลบางหญ้าแพรก อำเภอพระประแดง จังหวัดสมุทรปราการ</t>
  </si>
  <si>
    <t>เตียงคนไข้ ระบบมือหมุน 3 ฟังก์ชั่น สถาบันราชประชาสมาสัย ตำบลบางหญ้าแพรก 
อำเภอพระประแดง จังหวัดสมุทรปราการ</t>
  </si>
  <si>
    <t>อุปกรณ์ป้องกันเครือข่าย (Next Generation Firewall) แบบที่ 1 สถาบันราชประชาสมาสัย 
แขวงบางขุนพรหม เขตพระนคร กรุงเทพมหานคร</t>
  </si>
  <si>
    <t>เครื่องดูดจ่ายสารละลายอัตโนมัติ ขนาด 100-1000 ul สถาบันป้องกันควบคุมโรคเขตเมือง 
แขวงอนุสาวรีย์ เขตบางเขน กรุงเทพมหานคร</t>
  </si>
  <si>
    <t>เครื่องดูดจ่ายสารละลายอัตโนมัติ ขนาด 10-100 ul สถาบันป้องกันควบคุมโรคเขตเมือง 
แขวงอนุสาวรีย์ เขตบางเขน กรุงเทพมหานคร</t>
  </si>
  <si>
    <t>เครื่องดูดจ่ายสารละลายอัตโนมัติ ขนาด 20-200 ul สถาบันป้องกันควบคุมโรคเขตเมือง 
แขวงอนุสาวรีย์ เขตบางเขน กรุงเทพมหานคร</t>
  </si>
  <si>
    <t>ตู้อบลมร้อน (Hot air oven) ขนาดไม่น้อยกว่า 70 ลิตร สำนักงานป้องกันควบคุมโรคที่ 1 
จังหวัดเชียงใหม่ ตำบลช้างคลาน อำเภอเมืองเชียงใหม่ จังหวัดเชียงใหม่</t>
  </si>
  <si>
    <t>เครื่องปั่นเหวี่ยงตกตะกอนความเร็วสูงแบบควบคุมอุณหภูมิ สำนักงานป้องกันควบคุมโรคที่ 2 
จังหวัดพิษณุโลก ตำบลหัวรอ อำเภอเมืองพิษณุโลก จังหวัดพิษณุโลก</t>
  </si>
  <si>
    <t>เครื่องปั่นเหวี่ยงความเร็วต่ำ สำนักงานป้องกันควบคุมโรคที่ 2 จังหวัดพิษณุโลก ตำบลหัวรอ 
อำเภอเมืองพิษณุโลก จังหวัดพิษณุโลก</t>
  </si>
  <si>
    <t>เครื่องนึ่งฆ่าเชื้อด้วยแรงอันไอน้ำ ขนาดไม่น้อยกว่า 80 ลิตร สำนักงานป้องกันควบคุมโรคที่ 2 
จังหวัดพิษณุโลก ตำบลหัวรอ อำเภอเมืองพิษณุโลก จังหวัดพิษณุโลก</t>
  </si>
  <si>
    <t>เครื่องตรวจวิเคราะห์เชื้อวัณโรคแบบอัตโนมัติชนิด 4 โมดูล สำนักงานป้องกันควบคุมโรคที่ 2 
จังหวัดพิษณุโลก ตำบลหัวรอ อำเภอเมืองพิษณุโลก จังหวัดพิษณุโลก</t>
  </si>
  <si>
    <t>ชุดกล้องโทรทัศน์วงจรปิด (พร้อมติดตั้ง) ศูนย์ควบคุมโรคติดต่อนำโดยแมลงที่ 2.1 พิษณุโลก 
ตำบลหัวรอ อำเภอเมืองพิษณุโลก จังหวัดพิษณุโลก</t>
  </si>
  <si>
    <t>เครื่องปั่นเหวี่ยงตกตะกอนความเร็วสูงแบบควบคุมอุณหภูมิ สำนักงานป้องกันควบคุมโรคที่ 6 
จังหวัดชลบุรี ตำบลบ้านสวน อำเภอเมืองชลบุรี จังหวัดชลบุรี</t>
  </si>
  <si>
    <t>เครื่องคอมพิวเตอร์ สำหรับงานประมวลผล แบบที่ 2 (จอแสดงภาพขนาดไม่น้อยกว่า 19 นิ้ว) 
สำนักงานป้องกันควบคุมโรคที่ 8 จังหวัดอุดรธานี ตำบลสามพร้าว อำเภอเมืองอุดรธานี 
จังหวัดอุดรธานี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</si>
  <si>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แบบมีช่องว่างด้านหลังคนขับ (Cab) สำนักงานป้องกันควบคุมโรคที่ 9 จังหวัดนครราชสีมา ตำบลหนองบัวศาลา อำเภอเมืองนครราชสีมา 
จังหวัดนครราชสีมา</t>
  </si>
  <si>
    <t>เครื่องวัดก๊าซพิษแบบหลอดตรวจวัดชนิดอัตโนมัติอ่านผลการตรวจวัดได้ทันที สำนักงานป้องกันควบคุมโรคที่ 9 จังหวัดนครราชสีมา ตำบลหนองบัวศาลา อำเภอเมืองนครราชสีมา 
จังหวัดนครราชสีมา</t>
  </si>
  <si>
    <t>เครื่องวิเคราะห์ก๊าซและไอระเหยสารเคมีในบรรยากาศ แบบสามารถแยกชนิดของก๊าซด้วยระบบ GC พร้อมอุปกรณ์ประกอบการใช้งาน สำนักงานป้องกันควบคุมโรคที่ 9 จังหวัดนครราชสีมา 
ตำบลหนองบัวศาลา อำเภอเมืองนครราชสีมา จังหวัดนครราชสีมา</t>
  </si>
  <si>
    <t>ตู้เย็นวิทยาศาสตร์ควบคุมอุณหภูมิ -80 องศาเซลเซียส สำนักงานป้องกันควบคุมโรคที่ 9 
จังหวัดนครราชสีมา ตำบลหนองบัวศาลา อำเภอเมืองนครราชสีมา จังหวัดนครราชสีมา</t>
  </si>
  <si>
    <t>เครื่องวิเคราะห์ธาตุโดยเทคนิคเรืองรังสีเอ็กซ์แบบพกพา สำนักงานป้องกันควบคุมโรคที่ 9 
จังหวัดนครราชสีมา ตำบลหนองบัวศาลา อำเภอเมืองนครราชสีมา จังหวัดนครราชสีมา</t>
  </si>
  <si>
    <t>ปั๊มเก็บตัวอย่างอากาศแบบดิจิตอลพร้อมอุปกรณ์ประกอบ สำนักงานป้องกันควบคุมโรคที่ 9 
จังหวัดนครราชสีมา ตำบลหนองบัวศาลา อำเภอเมืองนครราชสีมา จังหวัดนครราชสีมา</t>
  </si>
  <si>
    <t>เครื่องคอมพิวเตอร์โน้ตบุ๊ก สำหรับงานประมวลผล สำนักงานป้องกันควบคุมโรคที่ 10 
จังหวัดอุบลราชธานี ตำบลในเมือง อำเภอเมืองอุบลราชธานี จังหวัดอุบลราชธานี</t>
  </si>
  <si>
    <t>เครื่องสำรองไฟฟ้า ขนาด 800 VA สำนักงานป้องกันควบคุมโรคที่ 10 จังหวัดอุบลราชธานี 
ตำบลในเมือง อำเภอเมืองอุบลราชธานี จังหวัดอุบลราชธานี</t>
  </si>
  <si>
    <t>ปั๊มเก็บตัวอย่างอากาศแบบดิจิตอลพร้อมอุปกรณ์ประกอบ สำนักงานป้องกันควบคุมโรคที่ 10 
จังหวัดอุบลราชธานี ตำบลในเมือง อำเภอเมืองอุบลราชธานี จังหวัดอุบลราชธานี</t>
  </si>
  <si>
    <t>เครื่องพิมพ์เลเซอร์ หรือ LED ขาวดำ ชนิด Network แบบที่ 1 (28 หน้า/นาที) สำนักงานป้องกันควบคุมโรคที่ 11 จังหวัดนครศรีธรรมราช ตำบลโพธิ์เสด็จ อำเภอเมืองนครศรีธรรมราช 
จังหวัดนครศรีธรรมราช</t>
  </si>
  <si>
    <t>เครื่องสำรองไฟฟ้า ขนาด 800 VA ด่านควบคุมโรคติดต่อระหว่างประเทศ ท่าอากาศยานกระบี่ 
ตำบลเหนือคลอง อำเภอเหนือคลอง จังหวัดกระบี่</t>
  </si>
  <si>
    <t>เครื่องปรับอากาศ แบบแยกส่วน (ราคารวมค่าติดตั้ง) แบบติดผนัง ระบบ Inverter ขนาด 18,000 บีทียู ศูนย์ควบคุมโรคติดต่อนำโดยแมลงที่ 11.3 สุราษฎร์ธานี ตำบลมะขามเตี้ย อำเภอเมือง
สุราษฎร์ธานี จังหวัดสุราษฎร์ธานี</t>
  </si>
  <si>
    <t>สำนักงานเลขานุการคณะกรรมการโครงการ
พระราชดำริฯ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</si>
</sst>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2" x14ac:knownFonts="1"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6"/>
      <color theme="1"/>
      <name val="Browallia New"/>
      <family val="2"/>
      <charset val="22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i/>
      <sz val="16"/>
      <color rgb="FFFF0000"/>
      <name val="TH SarabunPSK"/>
      <family val="2"/>
    </font>
    <font>
      <sz val="14"/>
      <name val="TH SarabunPSK"/>
      <family val="2"/>
    </font>
    <font>
      <b/>
      <sz val="16"/>
      <color rgb="FF0066FF"/>
      <name val="TH SarabunPSK"/>
      <family val="2"/>
    </font>
    <font>
      <sz val="16"/>
      <color rgb="FF0066FF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C0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sz val="16"/>
      <color indexed="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theme="0" tint="-0.14999847407452621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87" fontId="4" fillId="0" borderId="0" applyFont="0" applyFill="0" applyBorder="0" applyAlignment="0" applyProtection="0"/>
    <xf numFmtId="0" fontId="5" fillId="0" borderId="0"/>
  </cellStyleXfs>
  <cellXfs count="213">
    <xf numFmtId="0" fontId="0" fillId="0" borderId="0" xfId="0"/>
    <xf numFmtId="0" fontId="1" fillId="3" borderId="1" xfId="0" applyFont="1" applyFill="1" applyBorder="1" applyAlignment="1">
      <alignment horizontal="left" vertical="top" indent="1"/>
    </xf>
    <xf numFmtId="188" fontId="1" fillId="3" borderId="1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2" applyFont="1"/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4" borderId="3" xfId="0" applyFont="1" applyFill="1" applyBorder="1" applyAlignment="1">
      <alignment horizontal="center" vertical="center"/>
    </xf>
    <xf numFmtId="0" fontId="1" fillId="4" borderId="3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right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88" fontId="6" fillId="0" borderId="1" xfId="1" applyNumberFormat="1" applyFont="1" applyFill="1" applyBorder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88" fontId="8" fillId="5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88" fontId="10" fillId="0" borderId="1" xfId="0" applyNumberFormat="1" applyFont="1" applyBorder="1" applyAlignment="1">
      <alignment vertical="top"/>
    </xf>
    <xf numFmtId="188" fontId="12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 indent="1"/>
    </xf>
    <xf numFmtId="187" fontId="2" fillId="0" borderId="0" xfId="1" applyFont="1" applyAlignment="1">
      <alignment vertical="top"/>
    </xf>
    <xf numFmtId="188" fontId="14" fillId="4" borderId="1" xfId="1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top"/>
    </xf>
    <xf numFmtId="188" fontId="12" fillId="5" borderId="6" xfId="1" applyNumberFormat="1" applyFont="1" applyFill="1" applyBorder="1" applyAlignment="1">
      <alignment vertical="top"/>
    </xf>
    <xf numFmtId="187" fontId="12" fillId="5" borderId="6" xfId="1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188" fontId="12" fillId="0" borderId="0" xfId="1" applyNumberFormat="1" applyFont="1" applyFill="1" applyAlignment="1">
      <alignment vertical="top"/>
    </xf>
    <xf numFmtId="187" fontId="12" fillId="0" borderId="0" xfId="1" applyFont="1" applyFill="1" applyAlignment="1">
      <alignment vertical="top"/>
    </xf>
    <xf numFmtId="0" fontId="14" fillId="0" borderId="0" xfId="0" applyFont="1" applyAlignment="1">
      <alignment vertical="top"/>
    </xf>
    <xf numFmtId="187" fontId="14" fillId="0" borderId="0" xfId="1" applyFont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88" fontId="6" fillId="0" borderId="1" xfId="1" applyNumberFormat="1" applyFont="1" applyFill="1" applyBorder="1" applyAlignment="1">
      <alignment vertical="top" wrapText="1"/>
    </xf>
    <xf numFmtId="187" fontId="6" fillId="0" borderId="0" xfId="1" applyFont="1" applyFill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187" fontId="6" fillId="0" borderId="0" xfId="1" applyFont="1" applyFill="1" applyAlignment="1">
      <alignment vertical="top"/>
    </xf>
    <xf numFmtId="0" fontId="6" fillId="0" borderId="1" xfId="0" applyFont="1" applyBorder="1" applyAlignment="1">
      <alignment vertical="top"/>
    </xf>
    <xf numFmtId="187" fontId="6" fillId="0" borderId="0" xfId="1" applyFont="1" applyAlignment="1">
      <alignment vertical="top"/>
    </xf>
    <xf numFmtId="0" fontId="13" fillId="0" borderId="0" xfId="0" applyFont="1" applyAlignment="1">
      <alignment vertical="top"/>
    </xf>
    <xf numFmtId="187" fontId="13" fillId="0" borderId="0" xfId="1" applyFont="1" applyAlignment="1">
      <alignment vertical="top"/>
    </xf>
    <xf numFmtId="188" fontId="2" fillId="0" borderId="0" xfId="1" applyNumberFormat="1" applyFont="1" applyAlignment="1">
      <alignment vertical="top"/>
    </xf>
    <xf numFmtId="188" fontId="1" fillId="0" borderId="0" xfId="1" applyNumberFormat="1" applyFont="1" applyAlignment="1">
      <alignment vertical="top"/>
    </xf>
    <xf numFmtId="0" fontId="18" fillId="5" borderId="6" xfId="0" applyFont="1" applyFill="1" applyBorder="1" applyAlignment="1">
      <alignment vertical="top"/>
    </xf>
    <xf numFmtId="0" fontId="19" fillId="0" borderId="1" xfId="0" applyFont="1" applyBorder="1" applyAlignment="1">
      <alignment vertical="top" wrapText="1"/>
    </xf>
    <xf numFmtId="188" fontId="19" fillId="0" borderId="1" xfId="1" applyNumberFormat="1" applyFont="1" applyFill="1" applyBorder="1" applyAlignment="1">
      <alignment vertical="top" wrapText="1"/>
    </xf>
    <xf numFmtId="188" fontId="19" fillId="0" borderId="1" xfId="1" applyNumberFormat="1" applyFont="1" applyFill="1" applyBorder="1" applyAlignment="1">
      <alignment vertical="top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vertical="top"/>
    </xf>
    <xf numFmtId="0" fontId="1" fillId="7" borderId="2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left" vertical="top"/>
    </xf>
    <xf numFmtId="188" fontId="1" fillId="7" borderId="2" xfId="0" applyNumberFormat="1" applyFont="1" applyFill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88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left" vertical="top" wrapText="1"/>
    </xf>
    <xf numFmtId="188" fontId="12" fillId="0" borderId="1" xfId="0" applyNumberFormat="1" applyFont="1" applyBorder="1" applyAlignment="1">
      <alignment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center" vertical="top" wrapText="1"/>
    </xf>
    <xf numFmtId="188" fontId="1" fillId="7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188" fontId="1" fillId="3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88" fontId="1" fillId="0" borderId="1" xfId="0" applyNumberFormat="1" applyFont="1" applyBorder="1" applyAlignment="1">
      <alignment vertical="top" wrapText="1"/>
    </xf>
    <xf numFmtId="188" fontId="6" fillId="0" borderId="1" xfId="1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top" wrapText="1"/>
    </xf>
    <xf numFmtId="188" fontId="6" fillId="0" borderId="1" xfId="1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0" fillId="8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6" borderId="0" xfId="0" applyFill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3" fillId="0" borderId="1" xfId="0" applyFont="1" applyBorder="1" applyAlignment="1">
      <alignment wrapText="1"/>
    </xf>
    <xf numFmtId="188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188" fontId="6" fillId="0" borderId="1" xfId="1" applyNumberFormat="1" applyFont="1" applyFill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188" fontId="1" fillId="8" borderId="1" xfId="0" applyNumberFormat="1" applyFont="1" applyFill="1" applyBorder="1" applyAlignment="1">
      <alignment horizontal="center" vertical="top" wrapText="1"/>
    </xf>
    <xf numFmtId="188" fontId="1" fillId="3" borderId="1" xfId="0" applyNumberFormat="1" applyFont="1" applyFill="1" applyBorder="1" applyAlignment="1">
      <alignment horizontal="center" vertical="top" wrapText="1"/>
    </xf>
    <xf numFmtId="188" fontId="1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wrapText="1"/>
    </xf>
    <xf numFmtId="188" fontId="2" fillId="0" borderId="1" xfId="1" applyNumberFormat="1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188" fontId="13" fillId="0" borderId="1" xfId="0" applyNumberFormat="1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horizontal="center" wrapText="1"/>
    </xf>
    <xf numFmtId="188" fontId="2" fillId="0" borderId="0" xfId="1" applyNumberFormat="1" applyFont="1"/>
    <xf numFmtId="0" fontId="1" fillId="0" borderId="0" xfId="0" applyFont="1" applyAlignment="1">
      <alignment horizontal="center"/>
    </xf>
    <xf numFmtId="188" fontId="1" fillId="0" borderId="0" xfId="1" applyNumberFormat="1" applyFont="1" applyAlignment="1">
      <alignment horizontal="center"/>
    </xf>
    <xf numFmtId="187" fontId="1" fillId="0" borderId="0" xfId="1" applyFont="1" applyAlignment="1">
      <alignment horizontal="center"/>
    </xf>
    <xf numFmtId="188" fontId="16" fillId="0" borderId="7" xfId="1" applyNumberFormat="1" applyFont="1" applyFill="1" applyBorder="1" applyAlignment="1">
      <alignment horizontal="right"/>
    </xf>
    <xf numFmtId="0" fontId="12" fillId="9" borderId="6" xfId="0" applyFont="1" applyFill="1" applyBorder="1" applyAlignment="1">
      <alignment horizontal="center"/>
    </xf>
    <xf numFmtId="188" fontId="12" fillId="9" borderId="6" xfId="1" applyNumberFormat="1" applyFont="1" applyFill="1" applyBorder="1" applyAlignment="1">
      <alignment horizontal="center"/>
    </xf>
    <xf numFmtId="0" fontId="12" fillId="9" borderId="6" xfId="0" applyFont="1" applyFill="1" applyBorder="1"/>
    <xf numFmtId="188" fontId="12" fillId="0" borderId="0" xfId="1" applyNumberFormat="1" applyFont="1" applyFill="1"/>
    <xf numFmtId="0" fontId="14" fillId="0" borderId="0" xfId="0" applyFont="1"/>
    <xf numFmtId="188" fontId="14" fillId="0" borderId="0" xfId="1" applyNumberFormat="1" applyFont="1"/>
    <xf numFmtId="0" fontId="6" fillId="0" borderId="1" xfId="0" applyFont="1" applyBorder="1" applyAlignment="1">
      <alignment horizontal="left" indent="1"/>
    </xf>
    <xf numFmtId="188" fontId="6" fillId="0" borderId="1" xfId="1" applyNumberFormat="1" applyFont="1" applyBorder="1" applyAlignment="1">
      <alignment horizontal="left" indent="1"/>
    </xf>
    <xf numFmtId="0" fontId="19" fillId="0" borderId="1" xfId="0" applyFont="1" applyBorder="1"/>
    <xf numFmtId="0" fontId="6" fillId="0" borderId="0" xfId="0" applyFont="1"/>
    <xf numFmtId="188" fontId="6" fillId="0" borderId="0" xfId="1" applyNumberFormat="1" applyFont="1"/>
    <xf numFmtId="0" fontId="6" fillId="0" borderId="1" xfId="0" applyFont="1" applyBorder="1"/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 indent="1"/>
    </xf>
    <xf numFmtId="188" fontId="6" fillId="0" borderId="1" xfId="1" applyNumberFormat="1" applyFont="1" applyBorder="1" applyAlignment="1">
      <alignment horizontal="left" vertical="top" wrapText="1"/>
    </xf>
    <xf numFmtId="188" fontId="6" fillId="0" borderId="0" xfId="1" applyNumberFormat="1" applyFont="1" applyAlignment="1">
      <alignment vertical="top" wrapText="1"/>
    </xf>
    <xf numFmtId="188" fontId="6" fillId="0" borderId="1" xfId="1" applyNumberFormat="1" applyFont="1" applyBorder="1" applyAlignment="1">
      <alignment horizontal="left" vertical="top" indent="1"/>
    </xf>
    <xf numFmtId="0" fontId="9" fillId="0" borderId="1" xfId="0" quotePrefix="1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 indent="1"/>
    </xf>
    <xf numFmtId="188" fontId="2" fillId="0" borderId="3" xfId="1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188" fontId="2" fillId="0" borderId="0" xfId="1" applyNumberFormat="1" applyFont="1" applyAlignment="1">
      <alignment vertical="top" wrapText="1"/>
    </xf>
    <xf numFmtId="0" fontId="20" fillId="0" borderId="1" xfId="0" applyFont="1" applyBorder="1" applyAlignment="1">
      <alignment horizontal="left" vertical="top" wrapText="1" indent="1"/>
    </xf>
    <xf numFmtId="188" fontId="20" fillId="0" borderId="1" xfId="1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indent="1"/>
    </xf>
    <xf numFmtId="188" fontId="20" fillId="0" borderId="1" xfId="1" applyNumberFormat="1" applyFont="1" applyBorder="1" applyAlignment="1">
      <alignment horizontal="left" vertical="top"/>
    </xf>
    <xf numFmtId="187" fontId="2" fillId="0" borderId="0" xfId="1" applyFont="1"/>
    <xf numFmtId="0" fontId="14" fillId="8" borderId="2" xfId="0" applyFont="1" applyFill="1" applyBorder="1" applyAlignment="1">
      <alignment horizontal="center" vertical="top"/>
    </xf>
    <xf numFmtId="0" fontId="14" fillId="8" borderId="2" xfId="0" applyFont="1" applyFill="1" applyBorder="1" applyAlignment="1">
      <alignment horizontal="left" vertical="top"/>
    </xf>
    <xf numFmtId="188" fontId="14" fillId="8" borderId="2" xfId="1" applyNumberFormat="1" applyFont="1" applyFill="1" applyBorder="1" applyAlignment="1">
      <alignment vertical="top"/>
    </xf>
    <xf numFmtId="187" fontId="14" fillId="8" borderId="2" xfId="1" applyFont="1" applyFill="1" applyBorder="1" applyAlignment="1">
      <alignment horizontal="left" vertical="top"/>
    </xf>
    <xf numFmtId="188" fontId="18" fillId="8" borderId="2" xfId="1" applyNumberFormat="1" applyFont="1" applyFill="1" applyBorder="1" applyAlignment="1">
      <alignment vertical="top"/>
    </xf>
    <xf numFmtId="0" fontId="14" fillId="8" borderId="1" xfId="0" applyFont="1" applyFill="1" applyBorder="1" applyAlignment="1">
      <alignment horizontal="center" vertical="top"/>
    </xf>
    <xf numFmtId="0" fontId="14" fillId="8" borderId="1" xfId="0" applyFont="1" applyFill="1" applyBorder="1" applyAlignment="1">
      <alignment vertical="top"/>
    </xf>
    <xf numFmtId="188" fontId="14" fillId="8" borderId="1" xfId="1" applyNumberFormat="1" applyFont="1" applyFill="1" applyBorder="1" applyAlignment="1">
      <alignment vertical="top"/>
    </xf>
    <xf numFmtId="188" fontId="18" fillId="8" borderId="1" xfId="1" applyNumberFormat="1" applyFont="1" applyFill="1" applyBorder="1" applyAlignment="1">
      <alignment vertical="top"/>
    </xf>
    <xf numFmtId="0" fontId="14" fillId="8" borderId="2" xfId="0" applyFont="1" applyFill="1" applyBorder="1" applyAlignment="1">
      <alignment horizontal="left" indent="1"/>
    </xf>
    <xf numFmtId="188" fontId="14" fillId="8" borderId="2" xfId="1" applyNumberFormat="1" applyFont="1" applyFill="1" applyBorder="1" applyAlignment="1">
      <alignment horizontal="left"/>
    </xf>
    <xf numFmtId="187" fontId="14" fillId="8" borderId="2" xfId="1" applyFont="1" applyFill="1" applyBorder="1" applyAlignment="1">
      <alignment horizontal="left" vertical="top" wrapText="1"/>
    </xf>
    <xf numFmtId="188" fontId="14" fillId="8" borderId="2" xfId="1" applyNumberFormat="1" applyFont="1" applyFill="1" applyBorder="1"/>
    <xf numFmtId="0" fontId="14" fillId="8" borderId="1" xfId="0" applyFont="1" applyFill="1" applyBorder="1" applyAlignment="1">
      <alignment horizontal="left" indent="1"/>
    </xf>
    <xf numFmtId="188" fontId="14" fillId="8" borderId="1" xfId="1" applyNumberFormat="1" applyFont="1" applyFill="1" applyBorder="1"/>
    <xf numFmtId="188" fontId="21" fillId="0" borderId="1" xfId="1" applyNumberFormat="1" applyFont="1" applyFill="1" applyBorder="1" applyAlignment="1">
      <alignment vertical="top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188" fontId="2" fillId="0" borderId="1" xfId="1" applyNumberFormat="1" applyFont="1" applyFill="1" applyBorder="1" applyAlignment="1">
      <alignment vertical="top" wrapText="1"/>
    </xf>
    <xf numFmtId="187" fontId="14" fillId="0" borderId="1" xfId="1" applyFont="1" applyFill="1" applyBorder="1" applyAlignment="1">
      <alignment horizontal="left" vertical="top"/>
    </xf>
    <xf numFmtId="187" fontId="14" fillId="0" borderId="2" xfId="1" applyFont="1" applyFill="1" applyBorder="1" applyAlignment="1">
      <alignment horizontal="left" vertical="top"/>
    </xf>
    <xf numFmtId="43" fontId="14" fillId="8" borderId="1" xfId="1" applyNumberFormat="1" applyFont="1" applyFill="1" applyBorder="1" applyAlignment="1">
      <alignment vertical="top"/>
    </xf>
    <xf numFmtId="187" fontId="14" fillId="0" borderId="2" xfId="1" applyFont="1" applyFill="1" applyBorder="1" applyAlignment="1">
      <alignment horizontal="right" vertical="top"/>
    </xf>
    <xf numFmtId="188" fontId="6" fillId="0" borderId="1" xfId="1" applyNumberFormat="1" applyFont="1" applyFill="1" applyBorder="1" applyAlignment="1">
      <alignment horizontal="left" indent="1"/>
    </xf>
    <xf numFmtId="188" fontId="6" fillId="0" borderId="1" xfId="1" applyNumberFormat="1" applyFont="1" applyFill="1" applyBorder="1" applyAlignment="1">
      <alignment horizontal="left" vertical="top" wrapText="1"/>
    </xf>
    <xf numFmtId="188" fontId="6" fillId="0" borderId="1" xfId="1" applyNumberFormat="1" applyFont="1" applyFill="1" applyBorder="1" applyAlignment="1">
      <alignment horizontal="left" vertical="top" indent="1"/>
    </xf>
    <xf numFmtId="188" fontId="2" fillId="0" borderId="3" xfId="1" applyNumberFormat="1" applyFont="1" applyFill="1" applyBorder="1" applyAlignment="1">
      <alignment horizontal="left" vertical="top" wrapText="1"/>
    </xf>
    <xf numFmtId="188" fontId="20" fillId="0" borderId="1" xfId="1" applyNumberFormat="1" applyFont="1" applyFill="1" applyBorder="1" applyAlignment="1">
      <alignment horizontal="left" vertical="top"/>
    </xf>
    <xf numFmtId="187" fontId="14" fillId="0" borderId="2" xfId="1" applyFont="1" applyFill="1" applyBorder="1" applyAlignment="1">
      <alignment horizontal="left" vertical="top" wrapText="1"/>
    </xf>
    <xf numFmtId="189" fontId="12" fillId="9" borderId="6" xfId="1" applyNumberFormat="1" applyFont="1" applyFill="1" applyBorder="1" applyAlignment="1">
      <alignment horizontal="center"/>
    </xf>
    <xf numFmtId="187" fontId="14" fillId="0" borderId="2" xfId="1" applyFont="1" applyFill="1" applyBorder="1" applyAlignment="1">
      <alignment horizontal="right" vertical="top" wrapText="1"/>
    </xf>
    <xf numFmtId="188" fontId="20" fillId="0" borderId="1" xfId="1" applyNumberFormat="1" applyFont="1" applyFill="1" applyBorder="1" applyAlignment="1">
      <alignment horizontal="right" vertical="top" wrapText="1"/>
    </xf>
    <xf numFmtId="188" fontId="6" fillId="0" borderId="1" xfId="1" applyNumberFormat="1" applyFont="1" applyBorder="1" applyAlignment="1">
      <alignment horizontal="right"/>
    </xf>
    <xf numFmtId="188" fontId="12" fillId="0" borderId="1" xfId="0" applyNumberFormat="1" applyFont="1" applyBorder="1" applyAlignment="1">
      <alignment horizontal="left" vertical="top" wrapText="1"/>
    </xf>
    <xf numFmtId="188" fontId="6" fillId="0" borderId="1" xfId="1" applyNumberFormat="1" applyFont="1" applyFill="1" applyBorder="1" applyAlignment="1">
      <alignment horizontal="right" vertical="top"/>
    </xf>
    <xf numFmtId="188" fontId="14" fillId="8" borderId="1" xfId="1" applyNumberFormat="1" applyFont="1" applyFill="1" applyBorder="1" applyAlignment="1">
      <alignment horizontal="right" vertical="top"/>
    </xf>
    <xf numFmtId="187" fontId="14" fillId="0" borderId="1" xfId="1" applyFont="1" applyBorder="1" applyAlignment="1">
      <alignment horizontal="right" vertical="top" wrapText="1"/>
    </xf>
    <xf numFmtId="187" fontId="14" fillId="9" borderId="6" xfId="1" applyFont="1" applyFill="1" applyBorder="1" applyAlignment="1">
      <alignment horizontal="right" vertical="top" wrapText="1"/>
    </xf>
    <xf numFmtId="187" fontId="14" fillId="8" borderId="2" xfId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88" fontId="16" fillId="0" borderId="7" xfId="1" applyNumberFormat="1" applyFont="1" applyFill="1" applyBorder="1" applyAlignment="1">
      <alignment horizontal="right" vertical="top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188" fontId="18" fillId="4" borderId="3" xfId="1" applyNumberFormat="1" applyFont="1" applyFill="1" applyBorder="1" applyAlignment="1">
      <alignment horizontal="center" vertical="center" wrapText="1"/>
    </xf>
    <xf numFmtId="188" fontId="18" fillId="4" borderId="2" xfId="1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4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3">
    <cellStyle name="จุลภาค" xfId="1" builtinId="3"/>
    <cellStyle name="ปกติ" xfId="0" builtinId="0"/>
    <cellStyle name="ปกติ 2" xfId="2" xr:uid="{56161625-8739-49AE-9C39-FAA20B4FAE92}"/>
  </cellStyles>
  <dxfs count="0"/>
  <tableStyles count="0" defaultTableStyle="TableStyleMedium2" defaultPivotStyle="PivotStyleLight16"/>
  <colors>
    <mruColors>
      <color rgb="FFCCFFCC"/>
      <color rgb="FF0000FF"/>
      <color rgb="FF0066FF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5E191-415E-42D7-AACC-6E3072AB5198}">
  <sheetPr>
    <tabColor rgb="FF92D050"/>
    <pageSetUpPr fitToPage="1"/>
  </sheetPr>
  <dimension ref="A1:L49"/>
  <sheetViews>
    <sheetView tabSelected="1" view="pageBreakPreview" zoomScale="90" zoomScaleNormal="100" zoomScaleSheetLayoutView="90" workbookViewId="0">
      <selection activeCell="G33" sqref="G33"/>
    </sheetView>
  </sheetViews>
  <sheetFormatPr defaultColWidth="7.83203125" defaultRowHeight="24" x14ac:dyDescent="0.8"/>
  <cols>
    <col min="1" max="1" width="4.75" style="38" bestFit="1" customWidth="1"/>
    <col min="2" max="2" width="37.08203125" style="27" customWidth="1"/>
    <col min="3" max="3" width="8.33203125" style="62" customWidth="1"/>
    <col min="4" max="6" width="13.33203125" style="62" customWidth="1"/>
    <col min="7" max="7" width="14.25" style="63" customWidth="1"/>
    <col min="8" max="8" width="28.75" style="69" customWidth="1"/>
    <col min="9" max="9" width="8.5" style="27" customWidth="1"/>
    <col min="10" max="10" width="14.25" style="27" bestFit="1" customWidth="1"/>
    <col min="11" max="11" width="7.83203125" style="27"/>
    <col min="12" max="12" width="16.75" style="40" customWidth="1"/>
    <col min="13" max="16384" width="7.83203125" style="27"/>
  </cols>
  <sheetData>
    <row r="1" spans="1:12" ht="70.5" customHeight="1" x14ac:dyDescent="0.8">
      <c r="A1" s="194" t="s">
        <v>429</v>
      </c>
      <c r="B1" s="194"/>
      <c r="C1" s="194"/>
      <c r="D1" s="194"/>
      <c r="E1" s="194"/>
      <c r="F1" s="194"/>
      <c r="G1" s="194"/>
      <c r="H1" s="194"/>
    </row>
    <row r="2" spans="1:12" x14ac:dyDescent="0.8">
      <c r="B2" s="11" t="s">
        <v>400</v>
      </c>
      <c r="C2" s="195"/>
      <c r="D2" s="195"/>
      <c r="E2" s="195"/>
      <c r="F2" s="195"/>
      <c r="G2" s="195"/>
      <c r="H2" s="195"/>
    </row>
    <row r="3" spans="1:12" ht="58.5" customHeight="1" x14ac:dyDescent="0.8">
      <c r="A3" s="196" t="s">
        <v>328</v>
      </c>
      <c r="B3" s="196" t="s">
        <v>401</v>
      </c>
      <c r="C3" s="198" t="s">
        <v>455</v>
      </c>
      <c r="D3" s="199"/>
      <c r="E3" s="204" t="s">
        <v>430</v>
      </c>
      <c r="F3" s="205"/>
      <c r="G3" s="200" t="s">
        <v>431</v>
      </c>
      <c r="H3" s="202" t="s">
        <v>331</v>
      </c>
    </row>
    <row r="4" spans="1:12" x14ac:dyDescent="0.8">
      <c r="A4" s="197"/>
      <c r="B4" s="197"/>
      <c r="C4" s="41" t="s">
        <v>402</v>
      </c>
      <c r="D4" s="41" t="s">
        <v>403</v>
      </c>
      <c r="E4" s="41" t="s">
        <v>402</v>
      </c>
      <c r="F4" s="41" t="s">
        <v>403</v>
      </c>
      <c r="G4" s="201"/>
      <c r="H4" s="203"/>
    </row>
    <row r="5" spans="1:12" s="45" customFormat="1" ht="24.5" thickBot="1" x14ac:dyDescent="0.85">
      <c r="A5" s="42"/>
      <c r="B5" s="42" t="s">
        <v>374</v>
      </c>
      <c r="C5" s="43">
        <f>SUM(C6,C37)</f>
        <v>456</v>
      </c>
      <c r="D5" s="43">
        <f>SUM(D6,D37)</f>
        <v>562694600</v>
      </c>
      <c r="E5" s="43">
        <f>E6+E37</f>
        <v>360</v>
      </c>
      <c r="F5" s="43">
        <f>F6+F37</f>
        <v>627020600</v>
      </c>
      <c r="G5" s="44">
        <f>(D5-F5)/F5*100</f>
        <v>-10.258993085713611</v>
      </c>
      <c r="H5" s="64"/>
      <c r="J5" s="46"/>
      <c r="L5" s="47"/>
    </row>
    <row r="6" spans="1:12" s="48" customFormat="1" ht="24.5" thickTop="1" x14ac:dyDescent="0.8">
      <c r="A6" s="155"/>
      <c r="B6" s="156" t="s">
        <v>404</v>
      </c>
      <c r="C6" s="157">
        <f t="shared" ref="C6:F6" si="0">SUM(C7:C36)</f>
        <v>185</v>
      </c>
      <c r="D6" s="157">
        <f t="shared" si="0"/>
        <v>274770500</v>
      </c>
      <c r="E6" s="157">
        <f>SUM(E7:E36)</f>
        <v>170</v>
      </c>
      <c r="F6" s="157">
        <f t="shared" si="0"/>
        <v>507970900</v>
      </c>
      <c r="G6" s="158">
        <f>(D6-F6)/F6*100</f>
        <v>-45.908220333093887</v>
      </c>
      <c r="H6" s="159"/>
      <c r="L6" s="49"/>
    </row>
    <row r="7" spans="1:12" s="52" customFormat="1" ht="23.25" customHeight="1" x14ac:dyDescent="0.8">
      <c r="A7" s="50">
        <v>1</v>
      </c>
      <c r="B7" s="55" t="s">
        <v>5</v>
      </c>
      <c r="C7" s="53">
        <v>5</v>
      </c>
      <c r="D7" s="53">
        <v>1769300</v>
      </c>
      <c r="E7" s="93">
        <v>2</v>
      </c>
      <c r="F7" s="53">
        <f>แจ้งเวียน!G22</f>
        <v>112000</v>
      </c>
      <c r="G7" s="175">
        <f t="shared" ref="G7:G48" si="1">(D7-F7)/F7*100</f>
        <v>1479.7321428571429</v>
      </c>
      <c r="H7" s="65"/>
      <c r="L7" s="54"/>
    </row>
    <row r="8" spans="1:12" s="52" customFormat="1" ht="22.5" customHeight="1" x14ac:dyDescent="0.8">
      <c r="A8" s="50">
        <v>2</v>
      </c>
      <c r="B8" s="55" t="s">
        <v>405</v>
      </c>
      <c r="C8" s="93">
        <v>0</v>
      </c>
      <c r="D8" s="93">
        <v>0</v>
      </c>
      <c r="E8" s="93">
        <v>0</v>
      </c>
      <c r="F8" s="93">
        <v>0</v>
      </c>
      <c r="G8" s="177">
        <v>0</v>
      </c>
      <c r="H8" s="29" t="s">
        <v>406</v>
      </c>
      <c r="L8" s="54"/>
    </row>
    <row r="9" spans="1:12" s="52" customFormat="1" ht="23.25" customHeight="1" x14ac:dyDescent="0.8">
      <c r="A9" s="50">
        <v>3</v>
      </c>
      <c r="B9" s="55" t="s">
        <v>0</v>
      </c>
      <c r="C9" s="53">
        <v>7</v>
      </c>
      <c r="D9" s="53">
        <v>26575600</v>
      </c>
      <c r="E9" s="93">
        <v>2</v>
      </c>
      <c r="F9" s="53">
        <f>แจ้งเวียน!G7</f>
        <v>73182900</v>
      </c>
      <c r="G9" s="175">
        <f t="shared" si="1"/>
        <v>-63.686052342828724</v>
      </c>
      <c r="H9" s="29"/>
      <c r="L9" s="54"/>
    </row>
    <row r="10" spans="1:12" s="52" customFormat="1" ht="23.25" customHeight="1" x14ac:dyDescent="0.8">
      <c r="A10" s="50">
        <v>4</v>
      </c>
      <c r="B10" s="55" t="s">
        <v>2</v>
      </c>
      <c r="C10" s="53">
        <v>2</v>
      </c>
      <c r="D10" s="53">
        <v>607500</v>
      </c>
      <c r="E10" s="93">
        <v>1</v>
      </c>
      <c r="F10" s="53">
        <f>แจ้งเวียน!G13</f>
        <v>40000</v>
      </c>
      <c r="G10" s="175">
        <v>100</v>
      </c>
      <c r="H10" s="29"/>
      <c r="L10" s="54"/>
    </row>
    <row r="11" spans="1:12" s="52" customFormat="1" ht="22.5" customHeight="1" x14ac:dyDescent="0.8">
      <c r="A11" s="50">
        <v>5</v>
      </c>
      <c r="B11" s="55" t="s">
        <v>4</v>
      </c>
      <c r="C11" s="53">
        <v>5</v>
      </c>
      <c r="D11" s="53">
        <v>2065000</v>
      </c>
      <c r="E11" s="93">
        <v>2</v>
      </c>
      <c r="F11" s="53">
        <f>แจ้งเวียน!G17</f>
        <v>184000</v>
      </c>
      <c r="G11" s="175">
        <v>100</v>
      </c>
      <c r="H11" s="29"/>
      <c r="L11" s="54"/>
    </row>
    <row r="12" spans="1:12" s="52" customFormat="1" ht="24" customHeight="1" x14ac:dyDescent="0.8">
      <c r="A12" s="50">
        <v>6</v>
      </c>
      <c r="B12" s="55" t="s">
        <v>407</v>
      </c>
      <c r="C12" s="93">
        <v>0</v>
      </c>
      <c r="D12" s="93">
        <v>0</v>
      </c>
      <c r="E12" s="93">
        <v>0</v>
      </c>
      <c r="F12" s="93">
        <v>0</v>
      </c>
      <c r="G12" s="177">
        <v>0</v>
      </c>
      <c r="H12" s="29" t="s">
        <v>406</v>
      </c>
      <c r="L12" s="54"/>
    </row>
    <row r="13" spans="1:12" s="52" customFormat="1" ht="24" customHeight="1" x14ac:dyDescent="0.8">
      <c r="A13" s="50">
        <v>7</v>
      </c>
      <c r="B13" s="55" t="s">
        <v>8</v>
      </c>
      <c r="C13" s="53">
        <v>3</v>
      </c>
      <c r="D13" s="53">
        <v>67692100</v>
      </c>
      <c r="E13" s="93">
        <v>1</v>
      </c>
      <c r="F13" s="53">
        <f>แจ้งเวียน!G27</f>
        <v>26557700</v>
      </c>
      <c r="G13" s="175">
        <v>100</v>
      </c>
      <c r="H13" s="88"/>
      <c r="L13" s="54"/>
    </row>
    <row r="14" spans="1:12" s="52" customFormat="1" ht="26.25" customHeight="1" x14ac:dyDescent="0.8">
      <c r="A14" s="50">
        <v>8</v>
      </c>
      <c r="B14" s="55" t="s">
        <v>408</v>
      </c>
      <c r="C14" s="53">
        <v>2</v>
      </c>
      <c r="D14" s="53">
        <v>440000</v>
      </c>
      <c r="E14" s="93">
        <v>4</v>
      </c>
      <c r="F14" s="53">
        <f>แจ้งเวียน!G31</f>
        <v>195000</v>
      </c>
      <c r="G14" s="175">
        <v>100</v>
      </c>
      <c r="H14" s="29"/>
      <c r="L14" s="54"/>
    </row>
    <row r="15" spans="1:12" s="52" customFormat="1" ht="48" x14ac:dyDescent="0.8">
      <c r="A15" s="50">
        <v>9</v>
      </c>
      <c r="B15" s="55" t="s">
        <v>493</v>
      </c>
      <c r="C15" s="93">
        <v>0</v>
      </c>
      <c r="D15" s="93">
        <v>0</v>
      </c>
      <c r="E15" s="93">
        <v>0</v>
      </c>
      <c r="F15" s="93">
        <v>0</v>
      </c>
      <c r="G15" s="177">
        <v>0</v>
      </c>
      <c r="H15" s="29" t="s">
        <v>432</v>
      </c>
      <c r="L15" s="54"/>
    </row>
    <row r="16" spans="1:12" s="52" customFormat="1" ht="23.25" customHeight="1" x14ac:dyDescent="0.8">
      <c r="A16" s="50">
        <v>10</v>
      </c>
      <c r="B16" s="55" t="s">
        <v>123</v>
      </c>
      <c r="C16" s="53">
        <v>16</v>
      </c>
      <c r="D16" s="53">
        <v>19764700</v>
      </c>
      <c r="E16" s="93">
        <v>33</v>
      </c>
      <c r="F16" s="53">
        <v>29750000</v>
      </c>
      <c r="G16" s="175">
        <f t="shared" si="1"/>
        <v>-33.564033613445375</v>
      </c>
      <c r="H16" s="173"/>
      <c r="L16" s="54"/>
    </row>
    <row r="17" spans="1:12" s="52" customFormat="1" ht="23.25" customHeight="1" x14ac:dyDescent="0.8">
      <c r="A17" s="50">
        <v>11</v>
      </c>
      <c r="B17" s="55" t="s">
        <v>121</v>
      </c>
      <c r="C17" s="53">
        <v>4</v>
      </c>
      <c r="D17" s="53">
        <v>89129400</v>
      </c>
      <c r="E17" s="93">
        <v>1</v>
      </c>
      <c r="F17" s="53">
        <f>แจ้งเวียน!G203</f>
        <v>334476500</v>
      </c>
      <c r="G17" s="175">
        <f t="shared" si="1"/>
        <v>-73.352567370203886</v>
      </c>
      <c r="H17" s="65"/>
      <c r="L17" s="54"/>
    </row>
    <row r="18" spans="1:12" s="52" customFormat="1" ht="24" customHeight="1" x14ac:dyDescent="0.8">
      <c r="A18" s="50">
        <v>12</v>
      </c>
      <c r="B18" s="55" t="s">
        <v>409</v>
      </c>
      <c r="C18" s="53">
        <v>4</v>
      </c>
      <c r="D18" s="53">
        <v>931200</v>
      </c>
      <c r="E18" s="93">
        <v>8</v>
      </c>
      <c r="F18" s="53">
        <f>แจ้งเวียน!G248</f>
        <v>325200</v>
      </c>
      <c r="G18" s="175">
        <v>100</v>
      </c>
      <c r="H18" s="65"/>
      <c r="L18" s="54"/>
    </row>
    <row r="19" spans="1:12" s="52" customFormat="1" ht="25.5" customHeight="1" x14ac:dyDescent="0.8">
      <c r="A19" s="50">
        <v>13</v>
      </c>
      <c r="B19" s="55" t="s">
        <v>118</v>
      </c>
      <c r="C19" s="53">
        <v>2</v>
      </c>
      <c r="D19" s="53">
        <v>2119900</v>
      </c>
      <c r="E19" s="93">
        <v>2</v>
      </c>
      <c r="F19" s="53">
        <f>แจ้งเวียน!G198</f>
        <v>520000</v>
      </c>
      <c r="G19" s="175">
        <v>100</v>
      </c>
      <c r="H19" s="65"/>
      <c r="L19" s="54"/>
    </row>
    <row r="20" spans="1:12" s="52" customFormat="1" ht="26.25" customHeight="1" x14ac:dyDescent="0.8">
      <c r="A20" s="50">
        <v>14</v>
      </c>
      <c r="B20" s="55" t="s">
        <v>65</v>
      </c>
      <c r="C20" s="53">
        <v>8</v>
      </c>
      <c r="D20" s="53">
        <v>743200</v>
      </c>
      <c r="E20" s="93">
        <v>2</v>
      </c>
      <c r="F20" s="53">
        <f>แจ้งเวียน!G130</f>
        <v>280000</v>
      </c>
      <c r="G20" s="175">
        <v>100</v>
      </c>
      <c r="H20" s="66"/>
      <c r="L20" s="54"/>
    </row>
    <row r="21" spans="1:12" s="52" customFormat="1" ht="24" customHeight="1" x14ac:dyDescent="0.8">
      <c r="A21" s="50">
        <v>15</v>
      </c>
      <c r="B21" s="55" t="s">
        <v>14</v>
      </c>
      <c r="C21" s="53">
        <v>1</v>
      </c>
      <c r="D21" s="53">
        <v>220000</v>
      </c>
      <c r="E21" s="93">
        <v>1</v>
      </c>
      <c r="F21" s="53">
        <f>แจ้งเวียน!G38</f>
        <v>8900</v>
      </c>
      <c r="G21" s="175">
        <v>100</v>
      </c>
      <c r="H21" s="65"/>
      <c r="L21" s="54"/>
    </row>
    <row r="22" spans="1:12" s="52" customFormat="1" ht="23.25" customHeight="1" x14ac:dyDescent="0.8">
      <c r="A22" s="50">
        <v>16</v>
      </c>
      <c r="B22" s="55" t="s">
        <v>410</v>
      </c>
      <c r="C22" s="93">
        <v>0</v>
      </c>
      <c r="D22" s="93">
        <v>0</v>
      </c>
      <c r="E22" s="93">
        <v>0</v>
      </c>
      <c r="F22" s="93">
        <v>0</v>
      </c>
      <c r="G22" s="177">
        <v>0</v>
      </c>
      <c r="H22" s="29" t="s">
        <v>432</v>
      </c>
      <c r="L22" s="54"/>
    </row>
    <row r="23" spans="1:12" s="52" customFormat="1" ht="25.5" customHeight="1" x14ac:dyDescent="0.8">
      <c r="A23" s="50">
        <v>17</v>
      </c>
      <c r="B23" s="55" t="s">
        <v>16</v>
      </c>
      <c r="C23" s="53">
        <v>5</v>
      </c>
      <c r="D23" s="53">
        <v>601300</v>
      </c>
      <c r="E23" s="93">
        <v>1</v>
      </c>
      <c r="F23" s="53">
        <f>แจ้งเวียน!G42</f>
        <v>42700</v>
      </c>
      <c r="G23" s="175">
        <v>100</v>
      </c>
      <c r="H23" s="65"/>
      <c r="L23" s="54"/>
    </row>
    <row r="24" spans="1:12" s="52" customFormat="1" ht="22.5" customHeight="1" x14ac:dyDescent="0.8">
      <c r="A24" s="50">
        <v>18</v>
      </c>
      <c r="B24" s="55" t="s">
        <v>56</v>
      </c>
      <c r="C24" s="53">
        <v>5</v>
      </c>
      <c r="D24" s="53">
        <v>3714800</v>
      </c>
      <c r="E24" s="93">
        <v>4</v>
      </c>
      <c r="F24" s="53">
        <f>แจ้งเวียน!G113</f>
        <v>656800</v>
      </c>
      <c r="G24" s="175">
        <v>100</v>
      </c>
      <c r="H24" s="65"/>
      <c r="L24" s="54"/>
    </row>
    <row r="25" spans="1:12" s="52" customFormat="1" ht="27" customHeight="1" x14ac:dyDescent="0.8">
      <c r="A25" s="50">
        <v>19</v>
      </c>
      <c r="B25" s="55" t="s">
        <v>49</v>
      </c>
      <c r="C25" s="53">
        <v>17</v>
      </c>
      <c r="D25" s="53">
        <v>9024200</v>
      </c>
      <c r="E25" s="93">
        <v>10</v>
      </c>
      <c r="F25" s="53">
        <f>แจ้งเวียน!G99</f>
        <v>1145000</v>
      </c>
      <c r="G25" s="175">
        <v>100</v>
      </c>
      <c r="H25" s="65"/>
      <c r="L25" s="54"/>
    </row>
    <row r="26" spans="1:12" s="52" customFormat="1" ht="27" customHeight="1" x14ac:dyDescent="0.8">
      <c r="A26" s="50">
        <v>20</v>
      </c>
      <c r="B26" s="55" t="s">
        <v>21</v>
      </c>
      <c r="C26" s="53">
        <v>13</v>
      </c>
      <c r="D26" s="53">
        <v>6957100</v>
      </c>
      <c r="E26" s="93">
        <v>17</v>
      </c>
      <c r="F26" s="53">
        <f>แจ้งเวียน!G51</f>
        <v>7609500</v>
      </c>
      <c r="G26" s="175">
        <f t="shared" si="1"/>
        <v>-8.5734936592417377</v>
      </c>
      <c r="H26" s="65"/>
      <c r="L26" s="54"/>
    </row>
    <row r="27" spans="1:12" s="52" customFormat="1" ht="27" customHeight="1" x14ac:dyDescent="0.8">
      <c r="A27" s="50">
        <v>21</v>
      </c>
      <c r="B27" s="55" t="s">
        <v>60</v>
      </c>
      <c r="C27" s="53">
        <v>5</v>
      </c>
      <c r="D27" s="53">
        <v>324000</v>
      </c>
      <c r="E27" s="93">
        <v>5</v>
      </c>
      <c r="F27" s="53">
        <f>แจ้งเวียน!G121</f>
        <v>377900</v>
      </c>
      <c r="G27" s="175">
        <f t="shared" si="1"/>
        <v>-14.2630325482932</v>
      </c>
      <c r="H27" s="66"/>
      <c r="L27" s="54"/>
    </row>
    <row r="28" spans="1:12" s="52" customFormat="1" ht="27" customHeight="1" x14ac:dyDescent="0.8">
      <c r="A28" s="50">
        <v>22</v>
      </c>
      <c r="B28" s="55" t="s">
        <v>411</v>
      </c>
      <c r="C28" s="53">
        <v>5</v>
      </c>
      <c r="D28" s="53">
        <v>533000</v>
      </c>
      <c r="E28" s="93">
        <v>0</v>
      </c>
      <c r="F28" s="93">
        <v>0</v>
      </c>
      <c r="G28" s="177">
        <v>0</v>
      </c>
      <c r="H28" s="29" t="s">
        <v>406</v>
      </c>
      <c r="L28" s="54"/>
    </row>
    <row r="29" spans="1:12" s="52" customFormat="1" ht="27" customHeight="1" x14ac:dyDescent="0.8">
      <c r="A29" s="50">
        <v>23</v>
      </c>
      <c r="B29" s="55" t="s">
        <v>35</v>
      </c>
      <c r="C29" s="53">
        <v>1</v>
      </c>
      <c r="D29" s="53">
        <v>132000</v>
      </c>
      <c r="E29" s="93">
        <v>8</v>
      </c>
      <c r="F29" s="53">
        <f>แจ้งเวียน!G72</f>
        <v>1311200</v>
      </c>
      <c r="G29" s="175">
        <f t="shared" si="1"/>
        <v>-89.932885906040269</v>
      </c>
      <c r="H29" s="66"/>
      <c r="L29" s="54"/>
    </row>
    <row r="30" spans="1:12" s="56" customFormat="1" ht="48" x14ac:dyDescent="0.8">
      <c r="A30" s="9">
        <v>24</v>
      </c>
      <c r="B30" s="55" t="s">
        <v>412</v>
      </c>
      <c r="C30" s="24">
        <v>30</v>
      </c>
      <c r="D30" s="24">
        <v>3100200</v>
      </c>
      <c r="E30" s="189">
        <v>1</v>
      </c>
      <c r="F30" s="24">
        <f>แจ้งเวียน!G84</f>
        <v>4900000</v>
      </c>
      <c r="G30" s="175">
        <f t="shared" si="1"/>
        <v>-36.730612244897962</v>
      </c>
      <c r="H30" s="67"/>
      <c r="L30" s="57"/>
    </row>
    <row r="31" spans="1:12" s="52" customFormat="1" ht="27" customHeight="1" x14ac:dyDescent="0.8">
      <c r="A31" s="50">
        <v>25</v>
      </c>
      <c r="B31" s="55" t="s">
        <v>332</v>
      </c>
      <c r="C31" s="53">
        <v>7</v>
      </c>
      <c r="D31" s="53">
        <v>31621600</v>
      </c>
      <c r="E31" s="93">
        <v>57</v>
      </c>
      <c r="F31" s="53">
        <f>แจ้งเวียน!G135</f>
        <v>25806700</v>
      </c>
      <c r="G31" s="175">
        <f t="shared" si="1"/>
        <v>22.532520624488988</v>
      </c>
      <c r="H31" s="65"/>
      <c r="L31" s="54"/>
    </row>
    <row r="32" spans="1:12" s="52" customFormat="1" ht="23.25" customHeight="1" x14ac:dyDescent="0.8">
      <c r="A32" s="50">
        <v>26</v>
      </c>
      <c r="B32" s="55" t="s">
        <v>18</v>
      </c>
      <c r="C32" s="53">
        <v>1</v>
      </c>
      <c r="D32" s="53">
        <v>2000000</v>
      </c>
      <c r="E32" s="93">
        <v>2</v>
      </c>
      <c r="F32" s="53">
        <f>แจ้งเวียน!G46</f>
        <v>66000</v>
      </c>
      <c r="G32" s="175">
        <v>100</v>
      </c>
      <c r="H32" s="65"/>
      <c r="L32" s="54"/>
    </row>
    <row r="33" spans="1:12" s="52" customFormat="1" ht="27" customHeight="1" x14ac:dyDescent="0.8">
      <c r="A33" s="50">
        <v>27</v>
      </c>
      <c r="B33" s="55" t="s">
        <v>413</v>
      </c>
      <c r="C33" s="53">
        <v>3</v>
      </c>
      <c r="D33" s="53">
        <v>309000</v>
      </c>
      <c r="E33" s="93">
        <v>0</v>
      </c>
      <c r="F33" s="93">
        <v>0</v>
      </c>
      <c r="G33" s="177">
        <v>0</v>
      </c>
      <c r="H33" s="29" t="s">
        <v>432</v>
      </c>
      <c r="L33" s="54"/>
    </row>
    <row r="34" spans="1:12" s="52" customFormat="1" ht="24.75" customHeight="1" x14ac:dyDescent="0.8">
      <c r="A34" s="50">
        <v>28</v>
      </c>
      <c r="B34" s="55" t="s">
        <v>42</v>
      </c>
      <c r="C34" s="53">
        <v>31</v>
      </c>
      <c r="D34" s="53">
        <v>3558100</v>
      </c>
      <c r="E34" s="93">
        <v>6</v>
      </c>
      <c r="F34" s="53">
        <f>แจ้งเวียน!G88</f>
        <v>422900</v>
      </c>
      <c r="G34" s="175">
        <v>100</v>
      </c>
      <c r="H34" s="65"/>
      <c r="L34" s="54"/>
    </row>
    <row r="35" spans="1:12" s="52" customFormat="1" ht="24" customHeight="1" x14ac:dyDescent="0.8">
      <c r="A35" s="50">
        <v>29</v>
      </c>
      <c r="B35" s="55" t="s">
        <v>414</v>
      </c>
      <c r="C35" s="53">
        <v>3</v>
      </c>
      <c r="D35" s="53">
        <v>837300</v>
      </c>
      <c r="E35" s="93">
        <v>0</v>
      </c>
      <c r="F35" s="93">
        <v>0</v>
      </c>
      <c r="G35" s="177">
        <v>0</v>
      </c>
      <c r="H35" s="29" t="s">
        <v>432</v>
      </c>
      <c r="L35" s="54"/>
    </row>
    <row r="36" spans="1:12" s="52" customFormat="1" ht="24" customHeight="1" x14ac:dyDescent="0.8">
      <c r="A36" s="50">
        <v>30</v>
      </c>
      <c r="B36" s="55" t="s">
        <v>415</v>
      </c>
      <c r="C36" s="93">
        <v>0</v>
      </c>
      <c r="D36" s="93">
        <v>0</v>
      </c>
      <c r="E36" s="93">
        <v>0</v>
      </c>
      <c r="F36" s="93">
        <v>0</v>
      </c>
      <c r="G36" s="177">
        <v>0</v>
      </c>
      <c r="H36" s="29" t="s">
        <v>406</v>
      </c>
      <c r="L36" s="54"/>
    </row>
    <row r="37" spans="1:12" s="48" customFormat="1" x14ac:dyDescent="0.8">
      <c r="A37" s="160"/>
      <c r="B37" s="161" t="s">
        <v>416</v>
      </c>
      <c r="C37" s="162">
        <f t="shared" ref="C37:F37" si="2">SUM(C38:C49)</f>
        <v>271</v>
      </c>
      <c r="D37" s="162">
        <f t="shared" si="2"/>
        <v>287924100</v>
      </c>
      <c r="E37" s="190">
        <f>SUM(E38:E49)</f>
        <v>190</v>
      </c>
      <c r="F37" s="162">
        <f t="shared" si="2"/>
        <v>119049700</v>
      </c>
      <c r="G37" s="176">
        <f t="shared" si="1"/>
        <v>141.85201642675287</v>
      </c>
      <c r="H37" s="163"/>
      <c r="L37" s="49"/>
    </row>
    <row r="38" spans="1:12" s="56" customFormat="1" ht="24" customHeight="1" x14ac:dyDescent="0.8">
      <c r="A38" s="9">
        <v>33</v>
      </c>
      <c r="B38" s="55" t="s">
        <v>417</v>
      </c>
      <c r="C38" s="24">
        <v>25</v>
      </c>
      <c r="D38" s="24">
        <v>38265800</v>
      </c>
      <c r="E38" s="189">
        <v>24</v>
      </c>
      <c r="F38" s="24">
        <f>แจ้งเวียน!G259</f>
        <v>9154400</v>
      </c>
      <c r="G38" s="175">
        <v>100</v>
      </c>
      <c r="H38" s="68"/>
      <c r="L38" s="59"/>
    </row>
    <row r="39" spans="1:12" s="56" customFormat="1" ht="22.5" customHeight="1" x14ac:dyDescent="0.8">
      <c r="A39" s="9">
        <v>34</v>
      </c>
      <c r="B39" s="55" t="s">
        <v>418</v>
      </c>
      <c r="C39" s="24">
        <v>5</v>
      </c>
      <c r="D39" s="24">
        <v>5006400</v>
      </c>
      <c r="E39" s="189">
        <v>11</v>
      </c>
      <c r="F39" s="24">
        <v>11274600</v>
      </c>
      <c r="G39" s="174">
        <f t="shared" si="1"/>
        <v>-55.595763929540745</v>
      </c>
      <c r="H39" s="68"/>
      <c r="L39" s="59"/>
    </row>
    <row r="40" spans="1:12" s="56" customFormat="1" ht="24.75" customHeight="1" x14ac:dyDescent="0.8">
      <c r="A40" s="9">
        <v>35</v>
      </c>
      <c r="B40" s="55" t="s">
        <v>419</v>
      </c>
      <c r="C40" s="24">
        <v>12</v>
      </c>
      <c r="D40" s="24">
        <v>24637800</v>
      </c>
      <c r="E40" s="189">
        <v>3</v>
      </c>
      <c r="F40" s="24">
        <f>แจ้งเวียน!G311</f>
        <v>629000</v>
      </c>
      <c r="G40" s="175">
        <v>100</v>
      </c>
      <c r="H40" s="68"/>
      <c r="L40" s="59"/>
    </row>
    <row r="41" spans="1:12" s="56" customFormat="1" ht="25.5" customHeight="1" x14ac:dyDescent="0.8">
      <c r="A41" s="9">
        <v>36</v>
      </c>
      <c r="B41" s="55" t="s">
        <v>420</v>
      </c>
      <c r="C41" s="24">
        <v>2</v>
      </c>
      <c r="D41" s="24">
        <v>28510500</v>
      </c>
      <c r="E41" s="189">
        <v>9</v>
      </c>
      <c r="F41" s="24">
        <f>แจ้งเวียน!G319</f>
        <v>9919600</v>
      </c>
      <c r="G41" s="175">
        <v>100</v>
      </c>
      <c r="H41" s="68"/>
      <c r="L41" s="59"/>
    </row>
    <row r="42" spans="1:12" s="56" customFormat="1" ht="24.75" customHeight="1" x14ac:dyDescent="0.8">
      <c r="A42" s="9">
        <v>37</v>
      </c>
      <c r="B42" s="55" t="s">
        <v>421</v>
      </c>
      <c r="C42" s="24">
        <v>34</v>
      </c>
      <c r="D42" s="24">
        <v>36722000</v>
      </c>
      <c r="E42" s="189">
        <v>17</v>
      </c>
      <c r="F42" s="24">
        <f>แจ้งเวียน!G333</f>
        <v>11604700</v>
      </c>
      <c r="G42" s="175">
        <v>100</v>
      </c>
      <c r="H42" s="68"/>
      <c r="L42" s="59"/>
    </row>
    <row r="43" spans="1:12" s="56" customFormat="1" ht="26.25" customHeight="1" x14ac:dyDescent="0.8">
      <c r="A43" s="9">
        <v>38</v>
      </c>
      <c r="B43" s="55" t="s">
        <v>422</v>
      </c>
      <c r="C43" s="24">
        <v>7</v>
      </c>
      <c r="D43" s="24">
        <v>33189400</v>
      </c>
      <c r="E43" s="189">
        <v>15</v>
      </c>
      <c r="F43" s="24">
        <v>10301800</v>
      </c>
      <c r="G43" s="175">
        <v>100</v>
      </c>
      <c r="H43" s="68"/>
      <c r="L43" s="59"/>
    </row>
    <row r="44" spans="1:12" s="56" customFormat="1" ht="26.25" customHeight="1" x14ac:dyDescent="0.8">
      <c r="A44" s="9">
        <v>39</v>
      </c>
      <c r="B44" s="55" t="s">
        <v>423</v>
      </c>
      <c r="C44" s="24">
        <v>10</v>
      </c>
      <c r="D44" s="24">
        <v>8956000</v>
      </c>
      <c r="E44" s="189">
        <v>3</v>
      </c>
      <c r="F44" s="24">
        <f>แจ้งเวียน!G382</f>
        <v>8125900</v>
      </c>
      <c r="G44" s="174">
        <f t="shared" si="1"/>
        <v>10.215483823330338</v>
      </c>
      <c r="H44" s="68"/>
      <c r="L44" s="59"/>
    </row>
    <row r="45" spans="1:12" s="56" customFormat="1" ht="26.25" customHeight="1" x14ac:dyDescent="0.8">
      <c r="A45" s="9">
        <v>40</v>
      </c>
      <c r="B45" s="55" t="s">
        <v>424</v>
      </c>
      <c r="C45" s="24">
        <v>22</v>
      </c>
      <c r="D45" s="24">
        <v>62150300</v>
      </c>
      <c r="E45" s="189">
        <v>17</v>
      </c>
      <c r="F45" s="24">
        <f>แจ้งเวียน!G390</f>
        <v>2264400</v>
      </c>
      <c r="G45" s="175">
        <v>100</v>
      </c>
      <c r="H45" s="68"/>
      <c r="L45" s="59"/>
    </row>
    <row r="46" spans="1:12" s="60" customFormat="1" ht="26.25" customHeight="1" x14ac:dyDescent="0.8">
      <c r="A46" s="9">
        <v>41</v>
      </c>
      <c r="B46" s="55" t="s">
        <v>425</v>
      </c>
      <c r="C46" s="24">
        <v>37</v>
      </c>
      <c r="D46" s="24">
        <v>12733700</v>
      </c>
      <c r="E46" s="189">
        <v>28</v>
      </c>
      <c r="F46" s="24">
        <f>แจ้งเวียน!G414</f>
        <v>25402600</v>
      </c>
      <c r="G46" s="174">
        <f t="shared" si="1"/>
        <v>-49.872454000771576</v>
      </c>
      <c r="H46" s="67"/>
      <c r="L46" s="61"/>
    </row>
    <row r="47" spans="1:12" s="56" customFormat="1" ht="26.25" customHeight="1" x14ac:dyDescent="0.8">
      <c r="A47" s="9">
        <v>42</v>
      </c>
      <c r="B47" s="55" t="s">
        <v>426</v>
      </c>
      <c r="C47" s="24">
        <v>10</v>
      </c>
      <c r="D47" s="24">
        <v>3713200</v>
      </c>
      <c r="E47" s="189">
        <v>11</v>
      </c>
      <c r="F47" s="24">
        <f>แจ้งเวียน!G450</f>
        <v>2918900</v>
      </c>
      <c r="G47" s="174">
        <f t="shared" si="1"/>
        <v>27.212306005687076</v>
      </c>
      <c r="H47" s="68"/>
      <c r="L47" s="59"/>
    </row>
    <row r="48" spans="1:12" s="56" customFormat="1" ht="27.75" customHeight="1" x14ac:dyDescent="0.8">
      <c r="A48" s="9">
        <v>43</v>
      </c>
      <c r="B48" s="55" t="s">
        <v>427</v>
      </c>
      <c r="C48" s="24">
        <v>71</v>
      </c>
      <c r="D48" s="24">
        <v>6432100</v>
      </c>
      <c r="E48" s="189">
        <v>28</v>
      </c>
      <c r="F48" s="24">
        <f>แจ้งเวียน!G468</f>
        <v>22917700</v>
      </c>
      <c r="G48" s="174">
        <f t="shared" si="1"/>
        <v>-71.933920070513182</v>
      </c>
      <c r="H48" s="68"/>
      <c r="L48" s="59"/>
    </row>
    <row r="49" spans="1:12" s="56" customFormat="1" ht="26.25" customHeight="1" x14ac:dyDescent="0.8">
      <c r="A49" s="9">
        <v>44</v>
      </c>
      <c r="B49" s="35" t="s">
        <v>428</v>
      </c>
      <c r="C49" s="24">
        <v>36</v>
      </c>
      <c r="D49" s="24">
        <v>27606900</v>
      </c>
      <c r="E49" s="189">
        <v>24</v>
      </c>
      <c r="F49" s="24">
        <f>แจ้งเวียน!G506</f>
        <v>4536100</v>
      </c>
      <c r="G49" s="175">
        <v>100</v>
      </c>
      <c r="H49" s="68"/>
      <c r="L49" s="59"/>
    </row>
  </sheetData>
  <mergeCells count="8">
    <mergeCell ref="A1:H1"/>
    <mergeCell ref="C2:H2"/>
    <mergeCell ref="A3:A4"/>
    <mergeCell ref="B3:B4"/>
    <mergeCell ref="C3:D3"/>
    <mergeCell ref="G3:G4"/>
    <mergeCell ref="H3:H4"/>
    <mergeCell ref="E3:F3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หน้าที่ &amp;P จาก &amp;N</oddFooter>
  </headerFooter>
  <rowBreaks count="1" manualBreakCount="1"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BD525-AB74-4F49-8ED3-53FB92044B0C}">
  <sheetPr>
    <tabColor rgb="FF92D050"/>
    <pageSetUpPr fitToPage="1"/>
  </sheetPr>
  <dimension ref="A1:I24"/>
  <sheetViews>
    <sheetView view="pageBreakPreview" zoomScaleNormal="100" zoomScaleSheetLayoutView="100" workbookViewId="0">
      <selection activeCell="I13" sqref="I13"/>
    </sheetView>
  </sheetViews>
  <sheetFormatPr defaultColWidth="7.83203125" defaultRowHeight="24" x14ac:dyDescent="0.8"/>
  <cols>
    <col min="1" max="1" width="26.5" style="25" customWidth="1"/>
    <col min="2" max="2" width="10.75" style="122" customWidth="1"/>
    <col min="3" max="3" width="15.75" style="122" customWidth="1"/>
    <col min="4" max="4" width="12.08203125" style="122" customWidth="1"/>
    <col min="5" max="5" width="14.08203125" style="122" customWidth="1"/>
    <col min="6" max="6" width="13.83203125" style="154" customWidth="1"/>
    <col min="7" max="7" width="49.33203125" style="25" customWidth="1"/>
    <col min="8" max="8" width="7.83203125" style="25"/>
    <col min="9" max="9" width="11.75" style="122" bestFit="1" customWidth="1"/>
    <col min="10" max="16384" width="7.83203125" style="25"/>
  </cols>
  <sheetData>
    <row r="1" spans="1:9" ht="60" customHeight="1" x14ac:dyDescent="0.8">
      <c r="A1" s="194" t="s">
        <v>429</v>
      </c>
      <c r="B1" s="206"/>
      <c r="C1" s="206"/>
      <c r="D1" s="206"/>
      <c r="E1" s="206"/>
      <c r="F1" s="206"/>
      <c r="G1" s="206"/>
    </row>
    <row r="2" spans="1:9" x14ac:dyDescent="0.8">
      <c r="A2" s="123"/>
      <c r="B2" s="124"/>
      <c r="C2" s="124"/>
      <c r="D2" s="124"/>
      <c r="E2" s="124"/>
      <c r="F2" s="125"/>
      <c r="G2" s="126" t="s">
        <v>433</v>
      </c>
    </row>
    <row r="3" spans="1:9" ht="61.5" customHeight="1" x14ac:dyDescent="0.8">
      <c r="A3" s="207" t="s">
        <v>402</v>
      </c>
      <c r="B3" s="198" t="s">
        <v>455</v>
      </c>
      <c r="C3" s="209"/>
      <c r="D3" s="198" t="s">
        <v>430</v>
      </c>
      <c r="E3" s="209"/>
      <c r="F3" s="200" t="s">
        <v>431</v>
      </c>
      <c r="G3" s="207" t="s">
        <v>331</v>
      </c>
    </row>
    <row r="4" spans="1:9" x14ac:dyDescent="0.8">
      <c r="A4" s="208"/>
      <c r="B4" s="172" t="s">
        <v>402</v>
      </c>
      <c r="C4" s="171" t="s">
        <v>434</v>
      </c>
      <c r="D4" s="172" t="s">
        <v>402</v>
      </c>
      <c r="E4" s="171" t="s">
        <v>434</v>
      </c>
      <c r="F4" s="201"/>
      <c r="G4" s="208"/>
    </row>
    <row r="5" spans="1:9" s="37" customFormat="1" ht="24.5" thickBot="1" x14ac:dyDescent="0.85">
      <c r="A5" s="127" t="s">
        <v>374</v>
      </c>
      <c r="B5" s="184">
        <f>SUM(B6,B17)</f>
        <v>456</v>
      </c>
      <c r="C5" s="184">
        <f>SUM(C6,C17)</f>
        <v>562694600</v>
      </c>
      <c r="D5" s="128">
        <f>D6+D17</f>
        <v>360</v>
      </c>
      <c r="E5" s="128">
        <f>E6+E17</f>
        <v>627020600</v>
      </c>
      <c r="F5" s="192">
        <f>(C5-E5)/E5*100</f>
        <v>-10.258993085713611</v>
      </c>
      <c r="G5" s="129"/>
      <c r="I5" s="130"/>
    </row>
    <row r="6" spans="1:9" s="131" customFormat="1" ht="24.5" thickTop="1" x14ac:dyDescent="0.8">
      <c r="A6" s="164" t="s">
        <v>435</v>
      </c>
      <c r="B6" s="165">
        <f t="shared" ref="B6:E6" si="0">SUM(B7:B16)</f>
        <v>414</v>
      </c>
      <c r="C6" s="165">
        <f t="shared" si="0"/>
        <v>201710600</v>
      </c>
      <c r="D6" s="165">
        <f t="shared" si="0"/>
        <v>341</v>
      </c>
      <c r="E6" s="165">
        <f t="shared" si="0"/>
        <v>175115000</v>
      </c>
      <c r="F6" s="193">
        <f>(C6-E6)/E6*100</f>
        <v>15.187505353624761</v>
      </c>
      <c r="G6" s="167"/>
      <c r="I6" s="132"/>
    </row>
    <row r="7" spans="1:9" s="136" customFormat="1" x14ac:dyDescent="0.8">
      <c r="A7" s="133" t="s">
        <v>436</v>
      </c>
      <c r="B7" s="178">
        <v>12</v>
      </c>
      <c r="C7" s="178">
        <v>13424900</v>
      </c>
      <c r="D7" s="134">
        <v>18</v>
      </c>
      <c r="E7" s="134">
        <v>19364400</v>
      </c>
      <c r="F7" s="183">
        <f t="shared" ref="F7:F17" si="1">(C7-E7)/E7*100</f>
        <v>-30.672264567970085</v>
      </c>
      <c r="G7" s="135"/>
      <c r="I7" s="137"/>
    </row>
    <row r="8" spans="1:9" s="136" customFormat="1" x14ac:dyDescent="0.8">
      <c r="A8" s="133" t="s">
        <v>437</v>
      </c>
      <c r="B8" s="178">
        <v>85</v>
      </c>
      <c r="C8" s="178">
        <v>66623800</v>
      </c>
      <c r="D8" s="134">
        <v>135</v>
      </c>
      <c r="E8" s="134">
        <v>80734600</v>
      </c>
      <c r="F8" s="183">
        <f t="shared" si="1"/>
        <v>-17.478008189797187</v>
      </c>
      <c r="G8" s="135"/>
      <c r="I8" s="137"/>
    </row>
    <row r="9" spans="1:9" s="136" customFormat="1" x14ac:dyDescent="0.8">
      <c r="A9" s="133" t="s">
        <v>438</v>
      </c>
      <c r="B9" s="178">
        <v>167</v>
      </c>
      <c r="C9" s="178">
        <v>89078300</v>
      </c>
      <c r="D9" s="134">
        <v>99</v>
      </c>
      <c r="E9" s="134">
        <v>37377500</v>
      </c>
      <c r="F9" s="185">
        <v>100</v>
      </c>
      <c r="G9" s="135"/>
      <c r="I9" s="137"/>
    </row>
    <row r="10" spans="1:9" s="136" customFormat="1" x14ac:dyDescent="0.8">
      <c r="A10" s="133" t="s">
        <v>439</v>
      </c>
      <c r="B10" s="178">
        <v>72</v>
      </c>
      <c r="C10" s="178">
        <v>7532200</v>
      </c>
      <c r="D10" s="134">
        <v>57</v>
      </c>
      <c r="E10" s="134">
        <v>6241000</v>
      </c>
      <c r="F10" s="185">
        <f t="shared" si="1"/>
        <v>20.688992148694119</v>
      </c>
      <c r="G10" s="138"/>
      <c r="I10" s="137"/>
    </row>
    <row r="11" spans="1:9" s="136" customFormat="1" x14ac:dyDescent="0.8">
      <c r="A11" s="133" t="s">
        <v>440</v>
      </c>
      <c r="B11" s="178">
        <v>38</v>
      </c>
      <c r="C11" s="178">
        <v>1979300</v>
      </c>
      <c r="D11" s="134">
        <v>4</v>
      </c>
      <c r="E11" s="134">
        <v>103500</v>
      </c>
      <c r="F11" s="185">
        <v>100</v>
      </c>
      <c r="G11" s="138"/>
      <c r="I11" s="137"/>
    </row>
    <row r="12" spans="1:9" s="136" customFormat="1" x14ac:dyDescent="0.8">
      <c r="A12" s="133" t="s">
        <v>441</v>
      </c>
      <c r="B12" s="178">
        <v>5</v>
      </c>
      <c r="C12" s="178">
        <v>237000</v>
      </c>
      <c r="D12" s="134">
        <v>1</v>
      </c>
      <c r="E12" s="134">
        <v>69000</v>
      </c>
      <c r="F12" s="185">
        <v>100</v>
      </c>
      <c r="G12" s="138"/>
      <c r="I12" s="137"/>
    </row>
    <row r="13" spans="1:9" s="136" customFormat="1" x14ac:dyDescent="0.8">
      <c r="A13" s="133" t="s">
        <v>442</v>
      </c>
      <c r="B13" s="178">
        <v>9</v>
      </c>
      <c r="C13" s="178">
        <v>446500</v>
      </c>
      <c r="D13" s="134">
        <v>6</v>
      </c>
      <c r="E13" s="134">
        <v>104200</v>
      </c>
      <c r="F13" s="185">
        <v>100</v>
      </c>
      <c r="G13" s="139"/>
      <c r="I13" s="137"/>
    </row>
    <row r="14" spans="1:9" s="136" customFormat="1" x14ac:dyDescent="0.8">
      <c r="A14" s="133" t="s">
        <v>443</v>
      </c>
      <c r="B14" s="178">
        <v>8</v>
      </c>
      <c r="C14" s="178">
        <v>3825000</v>
      </c>
      <c r="D14" s="187">
        <v>0</v>
      </c>
      <c r="E14" s="187">
        <v>0</v>
      </c>
      <c r="F14" s="185">
        <v>0</v>
      </c>
      <c r="G14" s="138"/>
      <c r="I14" s="137"/>
    </row>
    <row r="15" spans="1:9" s="52" customFormat="1" x14ac:dyDescent="0.8">
      <c r="A15" s="140" t="s">
        <v>444</v>
      </c>
      <c r="B15" s="179">
        <v>17</v>
      </c>
      <c r="C15" s="179">
        <v>18490000</v>
      </c>
      <c r="D15" s="141">
        <v>20</v>
      </c>
      <c r="E15" s="141">
        <v>30350400</v>
      </c>
      <c r="F15" s="183">
        <f t="shared" si="1"/>
        <v>-39.078232906320835</v>
      </c>
      <c r="G15" s="51"/>
      <c r="I15" s="142"/>
    </row>
    <row r="16" spans="1:9" s="136" customFormat="1" x14ac:dyDescent="0.8">
      <c r="A16" s="39" t="s">
        <v>445</v>
      </c>
      <c r="B16" s="180">
        <v>1</v>
      </c>
      <c r="C16" s="180">
        <v>73600</v>
      </c>
      <c r="D16" s="143">
        <v>1</v>
      </c>
      <c r="E16" s="143">
        <v>770400</v>
      </c>
      <c r="F16" s="183">
        <f t="shared" si="1"/>
        <v>-90.446521287642781</v>
      </c>
      <c r="G16" s="144" t="s">
        <v>451</v>
      </c>
      <c r="I16" s="137"/>
    </row>
    <row r="17" spans="1:9" s="131" customFormat="1" x14ac:dyDescent="0.8">
      <c r="A17" s="168" t="s">
        <v>446</v>
      </c>
      <c r="B17" s="169">
        <f t="shared" ref="B17:E17" si="2">SUM(B18:B21)</f>
        <v>42</v>
      </c>
      <c r="C17" s="169">
        <f t="shared" si="2"/>
        <v>360984000</v>
      </c>
      <c r="D17" s="169">
        <f t="shared" si="2"/>
        <v>19</v>
      </c>
      <c r="E17" s="169">
        <f t="shared" si="2"/>
        <v>451905600</v>
      </c>
      <c r="F17" s="166">
        <f t="shared" si="1"/>
        <v>-20.119600199687724</v>
      </c>
      <c r="G17" s="169"/>
      <c r="I17" s="132"/>
    </row>
    <row r="18" spans="1:9" s="100" customFormat="1" x14ac:dyDescent="0.8">
      <c r="A18" s="145" t="s">
        <v>447</v>
      </c>
      <c r="B18" s="181">
        <v>6</v>
      </c>
      <c r="C18" s="181">
        <v>195312300</v>
      </c>
      <c r="D18" s="146">
        <v>1</v>
      </c>
      <c r="E18" s="75">
        <v>31347900</v>
      </c>
      <c r="F18" s="185">
        <v>100</v>
      </c>
      <c r="G18" s="147" t="s">
        <v>452</v>
      </c>
      <c r="I18" s="148"/>
    </row>
    <row r="19" spans="1:9" s="100" customFormat="1" ht="84" x14ac:dyDescent="0.8">
      <c r="A19" s="149" t="s">
        <v>448</v>
      </c>
      <c r="B19" s="186">
        <v>0</v>
      </c>
      <c r="C19" s="186">
        <v>0</v>
      </c>
      <c r="D19" s="150">
        <v>4</v>
      </c>
      <c r="E19" s="170">
        <v>353076100</v>
      </c>
      <c r="F19" s="185">
        <v>100</v>
      </c>
      <c r="G19" s="151" t="s">
        <v>453</v>
      </c>
      <c r="I19" s="148"/>
    </row>
    <row r="20" spans="1:9" s="27" customFormat="1" x14ac:dyDescent="0.8">
      <c r="A20" s="152" t="s">
        <v>449</v>
      </c>
      <c r="B20" s="182">
        <v>18</v>
      </c>
      <c r="C20" s="182">
        <v>64524800</v>
      </c>
      <c r="D20" s="153">
        <v>9</v>
      </c>
      <c r="E20" s="153">
        <v>9509800</v>
      </c>
      <c r="F20" s="185">
        <v>100</v>
      </c>
      <c r="G20" s="58"/>
      <c r="I20" s="62"/>
    </row>
    <row r="21" spans="1:9" s="27" customFormat="1" x14ac:dyDescent="0.8">
      <c r="A21" s="152" t="s">
        <v>450</v>
      </c>
      <c r="B21" s="182">
        <v>18</v>
      </c>
      <c r="C21" s="182">
        <v>101146900</v>
      </c>
      <c r="D21" s="153">
        <v>5</v>
      </c>
      <c r="E21" s="153">
        <v>57971800</v>
      </c>
      <c r="F21" s="191">
        <v>100</v>
      </c>
      <c r="G21" s="58"/>
      <c r="I21" s="62"/>
    </row>
    <row r="22" spans="1:9" s="27" customFormat="1" x14ac:dyDescent="0.8">
      <c r="B22" s="62"/>
      <c r="C22" s="62"/>
      <c r="D22" s="62"/>
      <c r="E22" s="62"/>
      <c r="F22" s="40"/>
      <c r="I22" s="62"/>
    </row>
    <row r="23" spans="1:9" s="27" customFormat="1" x14ac:dyDescent="0.8">
      <c r="B23" s="62"/>
      <c r="C23" s="62"/>
      <c r="D23" s="62"/>
      <c r="E23" s="62"/>
      <c r="F23" s="40"/>
      <c r="I23" s="62"/>
    </row>
    <row r="24" spans="1:9" s="27" customFormat="1" x14ac:dyDescent="0.8">
      <c r="B24" s="62"/>
      <c r="C24" s="62"/>
      <c r="D24" s="62"/>
      <c r="E24" s="62"/>
      <c r="F24" s="40"/>
      <c r="I24" s="62"/>
    </row>
  </sheetData>
  <mergeCells count="6">
    <mergeCell ref="A1:G1"/>
    <mergeCell ref="A3:A4"/>
    <mergeCell ref="B3:C3"/>
    <mergeCell ref="F3:F4"/>
    <mergeCell ref="G3:G4"/>
    <mergeCell ref="D3:E3"/>
  </mergeCells>
  <pageMargins left="0.7" right="0.7" top="0.75" bottom="0.75" header="0.3" footer="0.3"/>
  <pageSetup paperSize="9" scale="59" fitToHeight="0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9A46-39DA-466D-AE46-9F4591CA6A6A}">
  <sheetPr>
    <outlinePr summaryBelow="0"/>
    <pageSetUpPr fitToPage="1"/>
  </sheetPr>
  <dimension ref="A1:L581"/>
  <sheetViews>
    <sheetView view="pageBreakPreview" zoomScale="95" zoomScaleNormal="95" zoomScaleSheetLayoutView="95" workbookViewId="0">
      <pane ySplit="5" topLeftCell="A6" activePane="bottomLeft" state="frozen"/>
      <selection pane="bottomLeft" activeCell="B497" sqref="B497"/>
    </sheetView>
  </sheetViews>
  <sheetFormatPr defaultRowHeight="20.25" customHeight="1" outlineLevelRow="2" x14ac:dyDescent="0.8"/>
  <cols>
    <col min="1" max="1" width="9" style="14"/>
    <col min="2" max="2" width="71.33203125" customWidth="1"/>
    <col min="3" max="3" width="7.33203125" customWidth="1"/>
    <col min="4" max="4" width="8.25" style="3" customWidth="1"/>
    <col min="5" max="5" width="14" customWidth="1"/>
    <col min="6" max="6" width="12.83203125" customWidth="1"/>
    <col min="7" max="7" width="14.25" customWidth="1"/>
    <col min="8" max="8" width="28.08203125" customWidth="1"/>
  </cols>
  <sheetData>
    <row r="1" spans="1:12" ht="20.25" customHeight="1" x14ac:dyDescent="0.8">
      <c r="A1" s="210" t="s">
        <v>371</v>
      </c>
      <c r="B1" s="211"/>
      <c r="C1" s="211"/>
      <c r="D1" s="211"/>
      <c r="E1" s="211"/>
      <c r="F1" s="211"/>
      <c r="G1" s="211"/>
      <c r="H1" s="211"/>
    </row>
    <row r="2" spans="1:12" ht="20.25" customHeight="1" x14ac:dyDescent="0.8">
      <c r="A2" s="13"/>
      <c r="B2" s="5"/>
      <c r="C2" s="5"/>
      <c r="D2" s="5"/>
      <c r="E2" s="5"/>
      <c r="F2" s="5"/>
      <c r="G2" s="212" t="s">
        <v>433</v>
      </c>
      <c r="H2" s="212"/>
      <c r="I2" s="6"/>
      <c r="J2" s="6"/>
      <c r="K2" s="6"/>
      <c r="L2" s="6"/>
    </row>
    <row r="3" spans="1:12" ht="20.25" customHeight="1" x14ac:dyDescent="0.8">
      <c r="A3" s="13"/>
      <c r="B3" s="5"/>
      <c r="C3" s="5"/>
      <c r="D3" s="5"/>
      <c r="E3" s="5"/>
      <c r="F3" s="5"/>
      <c r="G3" s="19"/>
      <c r="H3" s="17" t="s">
        <v>334</v>
      </c>
      <c r="I3" s="6"/>
      <c r="J3" s="6"/>
      <c r="K3" s="6"/>
      <c r="L3" s="6"/>
    </row>
    <row r="4" spans="1:12" ht="11.25" customHeight="1" x14ac:dyDescent="0.8"/>
    <row r="5" spans="1:12" ht="28.15" customHeight="1" x14ac:dyDescent="0.8">
      <c r="A5" s="15" t="s">
        <v>328</v>
      </c>
      <c r="B5" s="15" t="s">
        <v>329</v>
      </c>
      <c r="C5" s="15" t="s">
        <v>372</v>
      </c>
      <c r="D5" s="16" t="s">
        <v>330</v>
      </c>
      <c r="E5" s="18" t="s">
        <v>454</v>
      </c>
      <c r="F5" s="18" t="s">
        <v>373</v>
      </c>
      <c r="G5" s="4" t="s">
        <v>333</v>
      </c>
      <c r="H5" s="15" t="s">
        <v>331</v>
      </c>
    </row>
    <row r="6" spans="1:12" ht="20.25" customHeight="1" thickBot="1" x14ac:dyDescent="0.85">
      <c r="A6" s="20"/>
      <c r="B6" s="20" t="s">
        <v>374</v>
      </c>
      <c r="C6" s="20"/>
      <c r="D6" s="21"/>
      <c r="E6" s="30"/>
      <c r="F6" s="30"/>
      <c r="G6" s="30">
        <f>G7+G13+G17+G22+G27+G31+G38+G42+G46+G51+G72+G84+G88+G99+G113+G121+G130+G135+G198+G203+G207+G248+G259+G291+G311+G319+G333+G358+G382+G390+G414+G450+G468+G506</f>
        <v>627020600</v>
      </c>
      <c r="H6" s="22"/>
    </row>
    <row r="7" spans="1:12" ht="20.25" customHeight="1" thickTop="1" x14ac:dyDescent="0.8">
      <c r="A7" s="70"/>
      <c r="B7" s="71" t="s">
        <v>0</v>
      </c>
      <c r="C7" s="71"/>
      <c r="D7" s="70"/>
      <c r="E7" s="72"/>
      <c r="F7" s="72"/>
      <c r="G7" s="72">
        <f>G8</f>
        <v>73182900</v>
      </c>
      <c r="H7" s="72"/>
    </row>
    <row r="8" spans="1:12" ht="20.25" customHeight="1" x14ac:dyDescent="0.8">
      <c r="A8" s="7"/>
      <c r="B8" s="1" t="s">
        <v>382</v>
      </c>
      <c r="C8" s="1"/>
      <c r="D8" s="8"/>
      <c r="E8" s="2"/>
      <c r="F8" s="2"/>
      <c r="G8" s="2">
        <f>G9+G11</f>
        <v>73182900</v>
      </c>
      <c r="H8" s="2"/>
    </row>
    <row r="9" spans="1:12" ht="20.25" customHeight="1" outlineLevel="1" x14ac:dyDescent="0.8">
      <c r="A9" s="31"/>
      <c r="B9" s="36" t="s">
        <v>383</v>
      </c>
      <c r="C9" s="31"/>
      <c r="D9" s="32"/>
      <c r="E9" s="34"/>
      <c r="F9" s="34"/>
      <c r="G9" s="34">
        <f t="shared" ref="G9" si="0">G10</f>
        <v>41835000</v>
      </c>
      <c r="H9" s="33"/>
    </row>
    <row r="10" spans="1:12" s="77" customFormat="1" ht="48" outlineLevel="2" x14ac:dyDescent="0.8">
      <c r="A10" s="73">
        <v>1</v>
      </c>
      <c r="B10" s="26" t="s">
        <v>1</v>
      </c>
      <c r="C10" s="28">
        <v>8.1</v>
      </c>
      <c r="D10" s="74" t="s">
        <v>319</v>
      </c>
      <c r="E10" s="75">
        <v>1</v>
      </c>
      <c r="F10" s="75">
        <v>41835000</v>
      </c>
      <c r="G10" s="75">
        <v>41835000</v>
      </c>
      <c r="H10" s="76"/>
    </row>
    <row r="11" spans="1:12" s="77" customFormat="1" ht="24" outlineLevel="1" x14ac:dyDescent="0.8">
      <c r="A11" s="73"/>
      <c r="B11" s="78" t="s">
        <v>384</v>
      </c>
      <c r="C11" s="28"/>
      <c r="D11" s="74"/>
      <c r="E11" s="188"/>
      <c r="F11" s="79"/>
      <c r="G11" s="79">
        <f>G12</f>
        <v>31347900</v>
      </c>
      <c r="H11" s="76"/>
    </row>
    <row r="12" spans="1:12" s="77" customFormat="1" ht="49.5" customHeight="1" outlineLevel="2" x14ac:dyDescent="0.8">
      <c r="A12" s="73">
        <v>2</v>
      </c>
      <c r="B12" s="26" t="s">
        <v>459</v>
      </c>
      <c r="C12" s="28">
        <v>2.1</v>
      </c>
      <c r="D12" s="74" t="s">
        <v>320</v>
      </c>
      <c r="E12" s="75">
        <v>1</v>
      </c>
      <c r="F12" s="75">
        <v>31347900</v>
      </c>
      <c r="G12" s="75">
        <v>31347900</v>
      </c>
      <c r="H12" s="23" t="s">
        <v>456</v>
      </c>
    </row>
    <row r="13" spans="1:12" s="77" customFormat="1" ht="24" x14ac:dyDescent="0.8">
      <c r="A13" s="80"/>
      <c r="B13" s="81" t="s">
        <v>2</v>
      </c>
      <c r="C13" s="80"/>
      <c r="D13" s="82"/>
      <c r="E13" s="83"/>
      <c r="F13" s="83"/>
      <c r="G13" s="83">
        <f t="shared" ref="G13:G14" si="1">G14</f>
        <v>40000</v>
      </c>
      <c r="H13" s="83"/>
    </row>
    <row r="14" spans="1:12" s="77" customFormat="1" ht="24" x14ac:dyDescent="0.8">
      <c r="A14" s="84"/>
      <c r="B14" s="85" t="s">
        <v>385</v>
      </c>
      <c r="C14" s="84"/>
      <c r="D14" s="86"/>
      <c r="E14" s="87"/>
      <c r="F14" s="87"/>
      <c r="G14" s="87">
        <f t="shared" si="1"/>
        <v>40000</v>
      </c>
      <c r="H14" s="87"/>
    </row>
    <row r="15" spans="1:12" s="77" customFormat="1" ht="24" outlineLevel="1" x14ac:dyDescent="0.8">
      <c r="A15" s="88"/>
      <c r="B15" s="78" t="s">
        <v>386</v>
      </c>
      <c r="C15" s="88"/>
      <c r="D15" s="74"/>
      <c r="E15" s="79"/>
      <c r="F15" s="79"/>
      <c r="G15" s="79">
        <f t="shared" ref="G15" si="2">G16</f>
        <v>40000</v>
      </c>
      <c r="H15" s="90"/>
    </row>
    <row r="16" spans="1:12" s="77" customFormat="1" ht="48" outlineLevel="2" x14ac:dyDescent="0.8">
      <c r="A16" s="73">
        <v>1</v>
      </c>
      <c r="B16" s="26" t="s">
        <v>3</v>
      </c>
      <c r="C16" s="28">
        <v>2.4</v>
      </c>
      <c r="D16" s="74" t="s">
        <v>315</v>
      </c>
      <c r="E16" s="75">
        <v>1</v>
      </c>
      <c r="F16" s="75">
        <v>40000</v>
      </c>
      <c r="G16" s="75">
        <v>40000</v>
      </c>
      <c r="H16" s="76"/>
    </row>
    <row r="17" spans="1:8" s="77" customFormat="1" ht="24" x14ac:dyDescent="0.8">
      <c r="A17" s="80"/>
      <c r="B17" s="81" t="s">
        <v>4</v>
      </c>
      <c r="C17" s="80"/>
      <c r="D17" s="82"/>
      <c r="E17" s="83"/>
      <c r="F17" s="83"/>
      <c r="G17" s="83">
        <f t="shared" ref="G17:G18" si="3">G18</f>
        <v>184000</v>
      </c>
      <c r="H17" s="83"/>
    </row>
    <row r="18" spans="1:8" s="77" customFormat="1" ht="24" x14ac:dyDescent="0.8">
      <c r="A18" s="84"/>
      <c r="B18" s="85" t="s">
        <v>385</v>
      </c>
      <c r="C18" s="84"/>
      <c r="D18" s="86"/>
      <c r="E18" s="87"/>
      <c r="F18" s="87"/>
      <c r="G18" s="87">
        <f t="shared" si="3"/>
        <v>184000</v>
      </c>
      <c r="H18" s="87"/>
    </row>
    <row r="19" spans="1:8" s="77" customFormat="1" ht="24" outlineLevel="1" x14ac:dyDescent="0.8">
      <c r="A19" s="88"/>
      <c r="B19" s="78" t="s">
        <v>386</v>
      </c>
      <c r="C19" s="88"/>
      <c r="D19" s="74"/>
      <c r="E19" s="79"/>
      <c r="F19" s="79"/>
      <c r="G19" s="79">
        <f t="shared" ref="G19" si="4">SUM(G20:G21)</f>
        <v>184000</v>
      </c>
      <c r="H19" s="90"/>
    </row>
    <row r="20" spans="1:8" s="77" customFormat="1" ht="48" outlineLevel="2" x14ac:dyDescent="0.8">
      <c r="A20" s="73">
        <v>1</v>
      </c>
      <c r="B20" s="26" t="s">
        <v>457</v>
      </c>
      <c r="C20" s="28">
        <v>2.4</v>
      </c>
      <c r="D20" s="74" t="s">
        <v>315</v>
      </c>
      <c r="E20" s="75">
        <v>5</v>
      </c>
      <c r="F20" s="91">
        <v>24000</v>
      </c>
      <c r="G20" s="75">
        <v>120000</v>
      </c>
      <c r="H20" s="76"/>
    </row>
    <row r="21" spans="1:8" s="77" customFormat="1" ht="48" outlineLevel="2" x14ac:dyDescent="0.8">
      <c r="A21" s="73">
        <v>2</v>
      </c>
      <c r="B21" s="26" t="s">
        <v>458</v>
      </c>
      <c r="C21" s="28">
        <v>2.4</v>
      </c>
      <c r="D21" s="74" t="s">
        <v>315</v>
      </c>
      <c r="E21" s="75">
        <v>2</v>
      </c>
      <c r="F21" s="75">
        <v>32000</v>
      </c>
      <c r="G21" s="75">
        <v>64000</v>
      </c>
      <c r="H21" s="76"/>
    </row>
    <row r="22" spans="1:8" s="77" customFormat="1" ht="24" x14ac:dyDescent="0.8">
      <c r="A22" s="80"/>
      <c r="B22" s="81" t="s">
        <v>5</v>
      </c>
      <c r="C22" s="80"/>
      <c r="D22" s="82"/>
      <c r="E22" s="83"/>
      <c r="F22" s="83"/>
      <c r="G22" s="83">
        <f t="shared" ref="G22:G23" si="5">G23</f>
        <v>112000</v>
      </c>
      <c r="H22" s="83"/>
    </row>
    <row r="23" spans="1:8" s="77" customFormat="1" ht="24" x14ac:dyDescent="0.8">
      <c r="A23" s="84"/>
      <c r="B23" s="85" t="s">
        <v>385</v>
      </c>
      <c r="C23" s="84"/>
      <c r="D23" s="86"/>
      <c r="E23" s="87"/>
      <c r="F23" s="87"/>
      <c r="G23" s="87">
        <f t="shared" si="5"/>
        <v>112000</v>
      </c>
      <c r="H23" s="87"/>
    </row>
    <row r="24" spans="1:8" s="77" customFormat="1" ht="24" outlineLevel="1" x14ac:dyDescent="0.8">
      <c r="A24" s="88"/>
      <c r="B24" s="78" t="s">
        <v>386</v>
      </c>
      <c r="C24" s="88"/>
      <c r="D24" s="74"/>
      <c r="E24" s="79"/>
      <c r="F24" s="79"/>
      <c r="G24" s="79">
        <f t="shared" ref="G24" si="6">SUM(G25:G26)</f>
        <v>112000</v>
      </c>
      <c r="H24" s="90"/>
    </row>
    <row r="25" spans="1:8" s="77" customFormat="1" ht="48" outlineLevel="2" x14ac:dyDescent="0.8">
      <c r="A25" s="73">
        <v>1</v>
      </c>
      <c r="B25" s="26" t="s">
        <v>6</v>
      </c>
      <c r="C25" s="28">
        <v>2.4</v>
      </c>
      <c r="D25" s="74" t="s">
        <v>315</v>
      </c>
      <c r="E25" s="75">
        <v>4</v>
      </c>
      <c r="F25" s="53">
        <v>24000</v>
      </c>
      <c r="G25" s="75">
        <v>96000</v>
      </c>
      <c r="H25" s="76"/>
    </row>
    <row r="26" spans="1:8" s="77" customFormat="1" ht="48.75" customHeight="1" outlineLevel="2" x14ac:dyDescent="0.8">
      <c r="A26" s="73">
        <v>2</v>
      </c>
      <c r="B26" s="26" t="s">
        <v>7</v>
      </c>
      <c r="C26" s="28">
        <v>2.4</v>
      </c>
      <c r="D26" s="74" t="s">
        <v>315</v>
      </c>
      <c r="E26" s="75">
        <v>1</v>
      </c>
      <c r="F26" s="53">
        <v>16000</v>
      </c>
      <c r="G26" s="75">
        <v>16000</v>
      </c>
      <c r="H26" s="76"/>
    </row>
    <row r="27" spans="1:8" s="77" customFormat="1" ht="24" x14ac:dyDescent="0.8">
      <c r="A27" s="80"/>
      <c r="B27" s="81" t="s">
        <v>8</v>
      </c>
      <c r="C27" s="80"/>
      <c r="D27" s="82"/>
      <c r="E27" s="83"/>
      <c r="F27" s="83"/>
      <c r="G27" s="83">
        <f>G28</f>
        <v>26557700</v>
      </c>
      <c r="H27" s="83"/>
    </row>
    <row r="28" spans="1:8" s="77" customFormat="1" ht="24" x14ac:dyDescent="0.8">
      <c r="A28" s="84"/>
      <c r="B28" s="85" t="s">
        <v>385</v>
      </c>
      <c r="C28" s="84"/>
      <c r="D28" s="86"/>
      <c r="E28" s="87"/>
      <c r="F28" s="87"/>
      <c r="G28" s="87">
        <f t="shared" ref="G28" si="7">G29</f>
        <v>26557700</v>
      </c>
      <c r="H28" s="87"/>
    </row>
    <row r="29" spans="1:8" s="77" customFormat="1" ht="24" outlineLevel="1" x14ac:dyDescent="0.8">
      <c r="A29" s="88"/>
      <c r="B29" s="78" t="s">
        <v>386</v>
      </c>
      <c r="C29" s="88"/>
      <c r="D29" s="74"/>
      <c r="E29" s="79"/>
      <c r="F29" s="79"/>
      <c r="G29" s="79">
        <f t="shared" ref="G29" si="8">G30</f>
        <v>26557700</v>
      </c>
      <c r="H29" s="90"/>
    </row>
    <row r="30" spans="1:8" s="77" customFormat="1" ht="43.5" customHeight="1" outlineLevel="2" x14ac:dyDescent="0.8">
      <c r="A30" s="73">
        <v>1</v>
      </c>
      <c r="B30" s="26" t="s">
        <v>9</v>
      </c>
      <c r="C30" s="28">
        <v>8.6</v>
      </c>
      <c r="D30" s="74" t="s">
        <v>321</v>
      </c>
      <c r="E30" s="75">
        <v>1</v>
      </c>
      <c r="F30" s="75">
        <v>26557700</v>
      </c>
      <c r="G30" s="75">
        <v>26557700</v>
      </c>
      <c r="H30" s="76"/>
    </row>
    <row r="31" spans="1:8" s="77" customFormat="1" ht="24" x14ac:dyDescent="0.8">
      <c r="A31" s="80"/>
      <c r="B31" s="81" t="s">
        <v>10</v>
      </c>
      <c r="C31" s="81"/>
      <c r="D31" s="82"/>
      <c r="E31" s="83"/>
      <c r="F31" s="83"/>
      <c r="G31" s="83">
        <f>G32</f>
        <v>195000</v>
      </c>
      <c r="H31" s="83"/>
    </row>
    <row r="32" spans="1:8" s="77" customFormat="1" ht="24" x14ac:dyDescent="0.8">
      <c r="A32" s="84"/>
      <c r="B32" s="85" t="s">
        <v>385</v>
      </c>
      <c r="C32" s="85"/>
      <c r="D32" s="86"/>
      <c r="E32" s="87"/>
      <c r="F32" s="87"/>
      <c r="G32" s="87">
        <f t="shared" ref="G32" si="9">G33</f>
        <v>195000</v>
      </c>
      <c r="H32" s="87"/>
    </row>
    <row r="33" spans="1:8" s="77" customFormat="1" ht="24" outlineLevel="1" x14ac:dyDescent="0.8">
      <c r="A33" s="88"/>
      <c r="B33" s="78" t="s">
        <v>386</v>
      </c>
      <c r="C33" s="89"/>
      <c r="D33" s="74"/>
      <c r="E33" s="79"/>
      <c r="F33" s="79"/>
      <c r="G33" s="79">
        <f t="shared" ref="G33" si="10">SUM(G34:G37)</f>
        <v>195000</v>
      </c>
      <c r="H33" s="90"/>
    </row>
    <row r="34" spans="1:8" s="77" customFormat="1" ht="48" outlineLevel="2" x14ac:dyDescent="0.8">
      <c r="A34" s="73">
        <v>1</v>
      </c>
      <c r="B34" s="26" t="s">
        <v>11</v>
      </c>
      <c r="C34" s="50">
        <v>2.4</v>
      </c>
      <c r="D34" s="74" t="s">
        <v>315</v>
      </c>
      <c r="E34" s="75">
        <v>3</v>
      </c>
      <c r="F34" s="91">
        <v>19000</v>
      </c>
      <c r="G34" s="75">
        <v>57000</v>
      </c>
      <c r="H34" s="76"/>
    </row>
    <row r="35" spans="1:8" s="77" customFormat="1" ht="48" outlineLevel="2" x14ac:dyDescent="0.8">
      <c r="A35" s="73">
        <v>2</v>
      </c>
      <c r="B35" s="26" t="s">
        <v>460</v>
      </c>
      <c r="C35" s="50">
        <v>2.4</v>
      </c>
      <c r="D35" s="74" t="s">
        <v>315</v>
      </c>
      <c r="E35" s="75">
        <v>2</v>
      </c>
      <c r="F35" s="75">
        <v>15000</v>
      </c>
      <c r="G35" s="75">
        <v>30000</v>
      </c>
      <c r="H35" s="76"/>
    </row>
    <row r="36" spans="1:8" s="77" customFormat="1" ht="48" outlineLevel="2" x14ac:dyDescent="0.8">
      <c r="A36" s="73">
        <v>3</v>
      </c>
      <c r="B36" s="26" t="s">
        <v>12</v>
      </c>
      <c r="C36" s="50">
        <v>2.4</v>
      </c>
      <c r="D36" s="74" t="s">
        <v>315</v>
      </c>
      <c r="E36" s="75">
        <v>3</v>
      </c>
      <c r="F36" s="91">
        <v>27000</v>
      </c>
      <c r="G36" s="75">
        <v>81000</v>
      </c>
      <c r="H36" s="76"/>
    </row>
    <row r="37" spans="1:8" s="77" customFormat="1" ht="48" outlineLevel="2" x14ac:dyDescent="0.8">
      <c r="A37" s="73">
        <v>4</v>
      </c>
      <c r="B37" s="26" t="s">
        <v>13</v>
      </c>
      <c r="C37" s="50">
        <v>2.4</v>
      </c>
      <c r="D37" s="74" t="s">
        <v>315</v>
      </c>
      <c r="E37" s="75">
        <v>1</v>
      </c>
      <c r="F37" s="75">
        <v>27000</v>
      </c>
      <c r="G37" s="75">
        <v>27000</v>
      </c>
      <c r="H37" s="76"/>
    </row>
    <row r="38" spans="1:8" s="77" customFormat="1" ht="24" x14ac:dyDescent="0.8">
      <c r="A38" s="80"/>
      <c r="B38" s="81" t="s">
        <v>14</v>
      </c>
      <c r="C38" s="81"/>
      <c r="D38" s="82"/>
      <c r="E38" s="83"/>
      <c r="F38" s="83"/>
      <c r="G38" s="83">
        <f>G39</f>
        <v>8900</v>
      </c>
      <c r="H38" s="83"/>
    </row>
    <row r="39" spans="1:8" s="77" customFormat="1" ht="24" x14ac:dyDescent="0.8">
      <c r="A39" s="84"/>
      <c r="B39" s="85" t="s">
        <v>385</v>
      </c>
      <c r="C39" s="85"/>
      <c r="D39" s="86"/>
      <c r="E39" s="87"/>
      <c r="F39" s="87"/>
      <c r="G39" s="87">
        <f t="shared" ref="G39" si="11">G40</f>
        <v>8900</v>
      </c>
      <c r="H39" s="87"/>
    </row>
    <row r="40" spans="1:8" s="77" customFormat="1" ht="24" outlineLevel="1" x14ac:dyDescent="0.8">
      <c r="A40" s="88"/>
      <c r="B40" s="78" t="s">
        <v>386</v>
      </c>
      <c r="C40" s="89"/>
      <c r="D40" s="74"/>
      <c r="E40" s="79"/>
      <c r="F40" s="79"/>
      <c r="G40" s="79">
        <f t="shared" ref="G40" si="12">G41</f>
        <v>8900</v>
      </c>
      <c r="H40" s="90"/>
    </row>
    <row r="41" spans="1:8" s="77" customFormat="1" ht="48" outlineLevel="2" x14ac:dyDescent="0.8">
      <c r="A41" s="73">
        <v>1</v>
      </c>
      <c r="B41" s="26" t="s">
        <v>15</v>
      </c>
      <c r="C41" s="50">
        <v>2.4</v>
      </c>
      <c r="D41" s="74" t="s">
        <v>315</v>
      </c>
      <c r="E41" s="75">
        <v>1</v>
      </c>
      <c r="F41" s="75">
        <v>8900</v>
      </c>
      <c r="G41" s="75">
        <v>8900</v>
      </c>
      <c r="H41" s="76"/>
    </row>
    <row r="42" spans="1:8" s="77" customFormat="1" ht="24" x14ac:dyDescent="0.8">
      <c r="A42" s="80"/>
      <c r="B42" s="81" t="s">
        <v>16</v>
      </c>
      <c r="C42" s="81"/>
      <c r="D42" s="82"/>
      <c r="E42" s="83"/>
      <c r="F42" s="83"/>
      <c r="G42" s="83">
        <f>G43</f>
        <v>42700</v>
      </c>
      <c r="H42" s="83"/>
    </row>
    <row r="43" spans="1:8" s="77" customFormat="1" ht="24" x14ac:dyDescent="0.8">
      <c r="A43" s="84"/>
      <c r="B43" s="85" t="s">
        <v>385</v>
      </c>
      <c r="C43" s="85"/>
      <c r="D43" s="86"/>
      <c r="E43" s="87"/>
      <c r="F43" s="87"/>
      <c r="G43" s="87">
        <f t="shared" ref="G43" si="13">G44</f>
        <v>42700</v>
      </c>
      <c r="H43" s="87"/>
    </row>
    <row r="44" spans="1:8" s="77" customFormat="1" ht="24" outlineLevel="1" x14ac:dyDescent="0.8">
      <c r="A44" s="88"/>
      <c r="B44" s="78" t="s">
        <v>387</v>
      </c>
      <c r="C44" s="89"/>
      <c r="D44" s="74"/>
      <c r="E44" s="79"/>
      <c r="F44" s="79"/>
      <c r="G44" s="79">
        <f t="shared" ref="G44" si="14">G45</f>
        <v>42700</v>
      </c>
      <c r="H44" s="90"/>
    </row>
    <row r="45" spans="1:8" s="77" customFormat="1" ht="48" outlineLevel="2" x14ac:dyDescent="0.8">
      <c r="A45" s="73">
        <v>1</v>
      </c>
      <c r="B45" s="26" t="s">
        <v>17</v>
      </c>
      <c r="C45" s="50">
        <v>2.1</v>
      </c>
      <c r="D45" s="74" t="s">
        <v>315</v>
      </c>
      <c r="E45" s="75">
        <v>1</v>
      </c>
      <c r="F45" s="91">
        <v>42700</v>
      </c>
      <c r="G45" s="75">
        <v>42700</v>
      </c>
      <c r="H45" s="76"/>
    </row>
    <row r="46" spans="1:8" s="77" customFormat="1" ht="24" x14ac:dyDescent="0.8">
      <c r="A46" s="80"/>
      <c r="B46" s="81" t="s">
        <v>18</v>
      </c>
      <c r="C46" s="81"/>
      <c r="D46" s="82"/>
      <c r="E46" s="83"/>
      <c r="F46" s="83"/>
      <c r="G46" s="83">
        <f t="shared" ref="G46" si="15">G47</f>
        <v>66000</v>
      </c>
      <c r="H46" s="83"/>
    </row>
    <row r="47" spans="1:8" s="77" customFormat="1" ht="24" x14ac:dyDescent="0.8">
      <c r="A47" s="84"/>
      <c r="B47" s="85" t="s">
        <v>385</v>
      </c>
      <c r="C47" s="85"/>
      <c r="D47" s="86"/>
      <c r="E47" s="87"/>
      <c r="F47" s="87"/>
      <c r="G47" s="87">
        <f>G48</f>
        <v>66000</v>
      </c>
      <c r="H47" s="87"/>
    </row>
    <row r="48" spans="1:8" s="77" customFormat="1" ht="24" outlineLevel="1" x14ac:dyDescent="0.8">
      <c r="A48" s="88"/>
      <c r="B48" s="78" t="s">
        <v>386</v>
      </c>
      <c r="C48" s="89"/>
      <c r="D48" s="74"/>
      <c r="E48" s="79"/>
      <c r="F48" s="79"/>
      <c r="G48" s="79">
        <f t="shared" ref="G48" si="16">SUM(G49:G50)</f>
        <v>66000</v>
      </c>
      <c r="H48" s="90"/>
    </row>
    <row r="49" spans="1:8" s="77" customFormat="1" ht="72" outlineLevel="2" x14ac:dyDescent="0.8">
      <c r="A49" s="73">
        <v>1</v>
      </c>
      <c r="B49" s="26" t="s">
        <v>19</v>
      </c>
      <c r="C49" s="50">
        <v>2.4</v>
      </c>
      <c r="D49" s="74" t="s">
        <v>316</v>
      </c>
      <c r="E49" s="75">
        <v>10</v>
      </c>
      <c r="F49" s="53">
        <v>4200</v>
      </c>
      <c r="G49" s="75">
        <v>42000</v>
      </c>
      <c r="H49" s="76"/>
    </row>
    <row r="50" spans="1:8" s="77" customFormat="1" ht="48" outlineLevel="2" x14ac:dyDescent="0.8">
      <c r="A50" s="73">
        <v>2</v>
      </c>
      <c r="B50" s="26" t="s">
        <v>20</v>
      </c>
      <c r="C50" s="50">
        <v>2.4</v>
      </c>
      <c r="D50" s="74" t="s">
        <v>315</v>
      </c>
      <c r="E50" s="75">
        <v>1</v>
      </c>
      <c r="F50" s="53">
        <v>24000</v>
      </c>
      <c r="G50" s="75">
        <v>24000</v>
      </c>
      <c r="H50" s="76"/>
    </row>
    <row r="51" spans="1:8" s="77" customFormat="1" ht="24" x14ac:dyDescent="0.8">
      <c r="A51" s="80"/>
      <c r="B51" s="81" t="s">
        <v>21</v>
      </c>
      <c r="C51" s="81"/>
      <c r="D51" s="82"/>
      <c r="E51" s="83"/>
      <c r="F51" s="83"/>
      <c r="G51" s="83">
        <f t="shared" ref="G51" si="17">G52</f>
        <v>7609500</v>
      </c>
      <c r="H51" s="83"/>
    </row>
    <row r="52" spans="1:8" s="77" customFormat="1" ht="24" x14ac:dyDescent="0.8">
      <c r="A52" s="84"/>
      <c r="B52" s="85" t="s">
        <v>385</v>
      </c>
      <c r="C52" s="85"/>
      <c r="D52" s="86"/>
      <c r="E52" s="87"/>
      <c r="F52" s="87"/>
      <c r="G52" s="87">
        <f t="shared" ref="G52" si="18">G53+G69</f>
        <v>7609500</v>
      </c>
      <c r="H52" s="87"/>
    </row>
    <row r="53" spans="1:8" s="77" customFormat="1" ht="24" outlineLevel="1" x14ac:dyDescent="0.8">
      <c r="A53" s="88"/>
      <c r="B53" s="78" t="s">
        <v>388</v>
      </c>
      <c r="C53" s="78"/>
      <c r="D53" s="92"/>
      <c r="E53" s="79"/>
      <c r="F53" s="79"/>
      <c r="G53" s="79">
        <f>SUM(G54:G68)</f>
        <v>7305500</v>
      </c>
      <c r="H53" s="90"/>
    </row>
    <row r="54" spans="1:8" s="77" customFormat="1" ht="48" outlineLevel="2" x14ac:dyDescent="0.8">
      <c r="A54" s="73">
        <v>1</v>
      </c>
      <c r="B54" s="26" t="s">
        <v>22</v>
      </c>
      <c r="C54" s="50">
        <v>5.0999999999999996</v>
      </c>
      <c r="D54" s="28" t="s">
        <v>315</v>
      </c>
      <c r="E54" s="75">
        <v>1</v>
      </c>
      <c r="F54" s="93">
        <v>48000</v>
      </c>
      <c r="G54" s="75">
        <v>48000</v>
      </c>
      <c r="H54" s="76"/>
    </row>
    <row r="55" spans="1:8" s="77" customFormat="1" ht="48" outlineLevel="2" x14ac:dyDescent="0.8">
      <c r="A55" s="73">
        <v>2</v>
      </c>
      <c r="B55" s="26" t="s">
        <v>23</v>
      </c>
      <c r="C55" s="28">
        <v>5.0999999999999996</v>
      </c>
      <c r="D55" s="28" t="s">
        <v>315</v>
      </c>
      <c r="E55" s="75">
        <v>2</v>
      </c>
      <c r="F55" s="93">
        <v>8500</v>
      </c>
      <c r="G55" s="75">
        <v>17000</v>
      </c>
      <c r="H55" s="76"/>
    </row>
    <row r="56" spans="1:8" s="77" customFormat="1" ht="48" outlineLevel="2" x14ac:dyDescent="0.8">
      <c r="A56" s="73">
        <v>3</v>
      </c>
      <c r="B56" s="26" t="s">
        <v>25</v>
      </c>
      <c r="C56" s="28">
        <v>2.4</v>
      </c>
      <c r="D56" s="28" t="s">
        <v>315</v>
      </c>
      <c r="E56" s="75">
        <v>18</v>
      </c>
      <c r="F56" s="93">
        <v>20000</v>
      </c>
      <c r="G56" s="75">
        <v>360000</v>
      </c>
      <c r="H56" s="94"/>
    </row>
    <row r="57" spans="1:8" s="77" customFormat="1" ht="48" outlineLevel="2" x14ac:dyDescent="0.8">
      <c r="A57" s="73">
        <v>4</v>
      </c>
      <c r="B57" s="26" t="s">
        <v>26</v>
      </c>
      <c r="C57" s="28">
        <v>2.4</v>
      </c>
      <c r="D57" s="28" t="s">
        <v>315</v>
      </c>
      <c r="E57" s="75">
        <v>1</v>
      </c>
      <c r="F57" s="93">
        <v>25500</v>
      </c>
      <c r="G57" s="75">
        <v>25500</v>
      </c>
      <c r="H57" s="94"/>
    </row>
    <row r="58" spans="1:8" s="77" customFormat="1" ht="48" outlineLevel="2" x14ac:dyDescent="0.8">
      <c r="A58" s="73">
        <v>5</v>
      </c>
      <c r="B58" s="26" t="s">
        <v>27</v>
      </c>
      <c r="C58" s="50">
        <v>5.0999999999999996</v>
      </c>
      <c r="D58" s="28" t="s">
        <v>315</v>
      </c>
      <c r="E58" s="75">
        <v>1</v>
      </c>
      <c r="F58" s="75">
        <v>5000000</v>
      </c>
      <c r="G58" s="75">
        <v>5000000</v>
      </c>
      <c r="H58" s="94"/>
    </row>
    <row r="59" spans="1:8" s="77" customFormat="1" ht="48" outlineLevel="2" x14ac:dyDescent="0.8">
      <c r="A59" s="73">
        <v>6</v>
      </c>
      <c r="B59" s="26" t="s">
        <v>28</v>
      </c>
      <c r="C59" s="28">
        <v>5.0999999999999996</v>
      </c>
      <c r="D59" s="28" t="s">
        <v>315</v>
      </c>
      <c r="E59" s="75">
        <v>1</v>
      </c>
      <c r="F59" s="75">
        <v>6000</v>
      </c>
      <c r="G59" s="75">
        <v>6000</v>
      </c>
      <c r="H59" s="94"/>
    </row>
    <row r="60" spans="1:8" s="77" customFormat="1" ht="48" outlineLevel="2" x14ac:dyDescent="0.8">
      <c r="A60" s="73">
        <v>7</v>
      </c>
      <c r="B60" s="26" t="s">
        <v>29</v>
      </c>
      <c r="C60" s="50">
        <v>5.0999999999999996</v>
      </c>
      <c r="D60" s="28" t="s">
        <v>315</v>
      </c>
      <c r="E60" s="75">
        <v>2</v>
      </c>
      <c r="F60" s="75">
        <v>80000</v>
      </c>
      <c r="G60" s="75">
        <v>160000</v>
      </c>
      <c r="H60" s="94"/>
    </row>
    <row r="61" spans="1:8" s="77" customFormat="1" ht="48" outlineLevel="2" x14ac:dyDescent="0.8">
      <c r="A61" s="73">
        <v>8</v>
      </c>
      <c r="B61" s="26" t="s">
        <v>461</v>
      </c>
      <c r="C61" s="50">
        <v>5.0999999999999996</v>
      </c>
      <c r="D61" s="28" t="s">
        <v>315</v>
      </c>
      <c r="E61" s="75">
        <v>1</v>
      </c>
      <c r="F61" s="75">
        <v>610000</v>
      </c>
      <c r="G61" s="75">
        <v>610000</v>
      </c>
      <c r="H61" s="94"/>
    </row>
    <row r="62" spans="1:8" s="77" customFormat="1" ht="48" outlineLevel="2" x14ac:dyDescent="0.8">
      <c r="A62" s="73">
        <v>9</v>
      </c>
      <c r="B62" s="26" t="s">
        <v>462</v>
      </c>
      <c r="C62" s="28">
        <v>2.4</v>
      </c>
      <c r="D62" s="28" t="s">
        <v>315</v>
      </c>
      <c r="E62" s="75">
        <v>10</v>
      </c>
      <c r="F62" s="93">
        <v>16000</v>
      </c>
      <c r="G62" s="75">
        <v>160000</v>
      </c>
      <c r="H62" s="94"/>
    </row>
    <row r="63" spans="1:8" s="77" customFormat="1" ht="48" outlineLevel="2" x14ac:dyDescent="0.8">
      <c r="A63" s="73">
        <v>10</v>
      </c>
      <c r="B63" s="26" t="s">
        <v>30</v>
      </c>
      <c r="C63" s="28">
        <v>2.4</v>
      </c>
      <c r="D63" s="28" t="s">
        <v>315</v>
      </c>
      <c r="E63" s="75">
        <v>5</v>
      </c>
      <c r="F63" s="93">
        <v>8900</v>
      </c>
      <c r="G63" s="75">
        <v>44500</v>
      </c>
      <c r="H63" s="94"/>
    </row>
    <row r="64" spans="1:8" s="77" customFormat="1" ht="48" outlineLevel="2" x14ac:dyDescent="0.8">
      <c r="A64" s="73">
        <v>11</v>
      </c>
      <c r="B64" s="26" t="s">
        <v>31</v>
      </c>
      <c r="C64" s="28">
        <v>5.0999999999999996</v>
      </c>
      <c r="D64" s="28" t="s">
        <v>317</v>
      </c>
      <c r="E64" s="75">
        <v>1</v>
      </c>
      <c r="F64" s="93">
        <v>300000</v>
      </c>
      <c r="G64" s="75">
        <v>300000</v>
      </c>
      <c r="H64" s="94"/>
    </row>
    <row r="65" spans="1:8" s="77" customFormat="1" ht="48" outlineLevel="2" x14ac:dyDescent="0.8">
      <c r="A65" s="73">
        <v>12</v>
      </c>
      <c r="B65" s="26" t="s">
        <v>32</v>
      </c>
      <c r="C65" s="28">
        <v>5.0999999999999996</v>
      </c>
      <c r="D65" s="28" t="s">
        <v>323</v>
      </c>
      <c r="E65" s="75">
        <v>20</v>
      </c>
      <c r="F65" s="93">
        <v>15900</v>
      </c>
      <c r="G65" s="75">
        <v>318000</v>
      </c>
      <c r="H65" s="94"/>
    </row>
    <row r="66" spans="1:8" s="77" customFormat="1" ht="48" outlineLevel="2" x14ac:dyDescent="0.8">
      <c r="A66" s="73">
        <v>13</v>
      </c>
      <c r="B66" s="26" t="s">
        <v>375</v>
      </c>
      <c r="C66" s="28">
        <v>5.0999999999999996</v>
      </c>
      <c r="D66" s="28" t="s">
        <v>324</v>
      </c>
      <c r="E66" s="75">
        <v>1</v>
      </c>
      <c r="F66" s="93">
        <v>46500</v>
      </c>
      <c r="G66" s="75">
        <v>46500</v>
      </c>
      <c r="H66" s="94"/>
    </row>
    <row r="67" spans="1:8" s="77" customFormat="1" ht="48" outlineLevel="2" x14ac:dyDescent="0.8">
      <c r="A67" s="73">
        <v>14</v>
      </c>
      <c r="B67" s="26" t="s">
        <v>33</v>
      </c>
      <c r="C67" s="28">
        <v>5.0999999999999996</v>
      </c>
      <c r="D67" s="28" t="s">
        <v>324</v>
      </c>
      <c r="E67" s="75">
        <v>1</v>
      </c>
      <c r="F67" s="93">
        <v>122000</v>
      </c>
      <c r="G67" s="75">
        <v>122000</v>
      </c>
      <c r="H67" s="94"/>
    </row>
    <row r="68" spans="1:8" s="77" customFormat="1" ht="48" outlineLevel="2" x14ac:dyDescent="0.8">
      <c r="A68" s="73">
        <v>15</v>
      </c>
      <c r="B68" s="26" t="s">
        <v>34</v>
      </c>
      <c r="C68" s="28">
        <v>5.0999999999999996</v>
      </c>
      <c r="D68" s="28" t="s">
        <v>324</v>
      </c>
      <c r="E68" s="75">
        <v>1</v>
      </c>
      <c r="F68" s="93">
        <v>88000</v>
      </c>
      <c r="G68" s="75">
        <v>88000</v>
      </c>
      <c r="H68" s="94"/>
    </row>
    <row r="69" spans="1:8" s="77" customFormat="1" ht="24" outlineLevel="1" x14ac:dyDescent="0.8">
      <c r="A69" s="73"/>
      <c r="B69" s="78" t="s">
        <v>386</v>
      </c>
      <c r="C69" s="28"/>
      <c r="D69" s="28"/>
      <c r="E69" s="79"/>
      <c r="F69" s="79"/>
      <c r="G69" s="79">
        <f t="shared" ref="G69" si="19">SUM(G70:G71)</f>
        <v>304000</v>
      </c>
      <c r="H69" s="94"/>
    </row>
    <row r="70" spans="1:8" s="77" customFormat="1" ht="48" outlineLevel="2" x14ac:dyDescent="0.8">
      <c r="A70" s="73">
        <v>16</v>
      </c>
      <c r="B70" s="26" t="s">
        <v>24</v>
      </c>
      <c r="C70" s="28">
        <v>2.4</v>
      </c>
      <c r="D70" s="28" t="s">
        <v>315</v>
      </c>
      <c r="E70" s="75">
        <v>6</v>
      </c>
      <c r="F70" s="75">
        <v>24000</v>
      </c>
      <c r="G70" s="75">
        <v>144000</v>
      </c>
      <c r="H70" s="94"/>
    </row>
    <row r="71" spans="1:8" s="77" customFormat="1" ht="48" outlineLevel="2" x14ac:dyDescent="0.8">
      <c r="A71" s="73">
        <v>17</v>
      </c>
      <c r="B71" s="26" t="s">
        <v>335</v>
      </c>
      <c r="C71" s="28">
        <v>2.4</v>
      </c>
      <c r="D71" s="28" t="s">
        <v>315</v>
      </c>
      <c r="E71" s="75">
        <v>5</v>
      </c>
      <c r="F71" s="91">
        <v>32000</v>
      </c>
      <c r="G71" s="75">
        <v>160000</v>
      </c>
      <c r="H71" s="94"/>
    </row>
    <row r="72" spans="1:8" s="77" customFormat="1" ht="24" x14ac:dyDescent="0.8">
      <c r="A72" s="95"/>
      <c r="B72" s="81" t="s">
        <v>35</v>
      </c>
      <c r="C72" s="80"/>
      <c r="D72" s="82"/>
      <c r="E72" s="83"/>
      <c r="F72" s="83"/>
      <c r="G72" s="83">
        <f t="shared" ref="G72" si="20">G73</f>
        <v>1311200</v>
      </c>
      <c r="H72" s="83"/>
    </row>
    <row r="73" spans="1:8" s="77" customFormat="1" ht="24" x14ac:dyDescent="0.8">
      <c r="A73" s="96"/>
      <c r="B73" s="85" t="s">
        <v>385</v>
      </c>
      <c r="C73" s="84"/>
      <c r="D73" s="86"/>
      <c r="E73" s="87"/>
      <c r="F73" s="87"/>
      <c r="G73" s="87">
        <f t="shared" ref="G73" si="21">G74+G79</f>
        <v>1311200</v>
      </c>
      <c r="H73" s="87"/>
    </row>
    <row r="74" spans="1:8" s="77" customFormat="1" ht="24" outlineLevel="1" x14ac:dyDescent="0.8">
      <c r="A74" s="73"/>
      <c r="B74" s="78" t="s">
        <v>388</v>
      </c>
      <c r="C74" s="97"/>
      <c r="D74" s="97"/>
      <c r="E74" s="79"/>
      <c r="F74" s="79"/>
      <c r="G74" s="79">
        <f t="shared" ref="G74" si="22">SUM(G75:G78)</f>
        <v>381200</v>
      </c>
      <c r="H74" s="76"/>
    </row>
    <row r="75" spans="1:8" s="77" customFormat="1" ht="48" outlineLevel="2" x14ac:dyDescent="0.8">
      <c r="A75" s="73">
        <v>1</v>
      </c>
      <c r="B75" s="26" t="s">
        <v>36</v>
      </c>
      <c r="C75" s="28">
        <v>2.1</v>
      </c>
      <c r="D75" s="28" t="s">
        <v>315</v>
      </c>
      <c r="E75" s="75">
        <v>1</v>
      </c>
      <c r="F75" s="93">
        <v>21400</v>
      </c>
      <c r="G75" s="75">
        <v>21400</v>
      </c>
      <c r="H75" s="76"/>
    </row>
    <row r="76" spans="1:8" s="77" customFormat="1" ht="48" outlineLevel="2" x14ac:dyDescent="0.8">
      <c r="A76" s="73">
        <v>2</v>
      </c>
      <c r="B76" s="26" t="s">
        <v>37</v>
      </c>
      <c r="C76" s="28">
        <v>2.1</v>
      </c>
      <c r="D76" s="28" t="s">
        <v>315</v>
      </c>
      <c r="E76" s="75">
        <v>1</v>
      </c>
      <c r="F76" s="93">
        <v>34300</v>
      </c>
      <c r="G76" s="75">
        <v>34300</v>
      </c>
      <c r="H76" s="76"/>
    </row>
    <row r="77" spans="1:8" s="77" customFormat="1" ht="48" outlineLevel="2" x14ac:dyDescent="0.8">
      <c r="A77" s="73">
        <v>3</v>
      </c>
      <c r="B77" s="26" t="s">
        <v>337</v>
      </c>
      <c r="C77" s="28">
        <v>2.1</v>
      </c>
      <c r="D77" s="28" t="s">
        <v>317</v>
      </c>
      <c r="E77" s="75">
        <v>3</v>
      </c>
      <c r="F77" s="75">
        <v>55000</v>
      </c>
      <c r="G77" s="75">
        <v>165000</v>
      </c>
      <c r="H77" s="76"/>
    </row>
    <row r="78" spans="1:8" s="77" customFormat="1" ht="48" outlineLevel="2" x14ac:dyDescent="0.8">
      <c r="A78" s="73">
        <v>4</v>
      </c>
      <c r="B78" s="26" t="s">
        <v>338</v>
      </c>
      <c r="C78" s="28">
        <v>2.1</v>
      </c>
      <c r="D78" s="28" t="s">
        <v>315</v>
      </c>
      <c r="E78" s="75">
        <v>1</v>
      </c>
      <c r="F78" s="93">
        <v>160500</v>
      </c>
      <c r="G78" s="75">
        <v>160500</v>
      </c>
      <c r="H78" s="76"/>
    </row>
    <row r="79" spans="1:8" s="77" customFormat="1" ht="24" outlineLevel="1" x14ac:dyDescent="0.8">
      <c r="A79" s="73"/>
      <c r="B79" s="78" t="s">
        <v>386</v>
      </c>
      <c r="C79" s="88"/>
      <c r="D79" s="74"/>
      <c r="E79" s="79"/>
      <c r="F79" s="79"/>
      <c r="G79" s="79">
        <f t="shared" ref="G79" si="23">SUM(G80:G83)</f>
        <v>930000</v>
      </c>
      <c r="H79" s="90"/>
    </row>
    <row r="80" spans="1:8" s="77" customFormat="1" ht="48" outlineLevel="2" x14ac:dyDescent="0.8">
      <c r="A80" s="73">
        <v>5</v>
      </c>
      <c r="B80" s="26" t="s">
        <v>336</v>
      </c>
      <c r="C80" s="28">
        <v>2.4</v>
      </c>
      <c r="D80" s="28" t="s">
        <v>315</v>
      </c>
      <c r="E80" s="75">
        <v>10</v>
      </c>
      <c r="F80" s="93">
        <v>32000</v>
      </c>
      <c r="G80" s="75">
        <v>320000</v>
      </c>
      <c r="H80" s="76"/>
    </row>
    <row r="81" spans="1:8" s="77" customFormat="1" ht="48" outlineLevel="2" x14ac:dyDescent="0.8">
      <c r="A81" s="73">
        <v>6</v>
      </c>
      <c r="B81" s="26" t="s">
        <v>38</v>
      </c>
      <c r="C81" s="28">
        <v>2.4</v>
      </c>
      <c r="D81" s="28" t="s">
        <v>315</v>
      </c>
      <c r="E81" s="75">
        <v>11</v>
      </c>
      <c r="F81" s="93">
        <v>15000</v>
      </c>
      <c r="G81" s="75">
        <v>165000</v>
      </c>
      <c r="H81" s="76"/>
    </row>
    <row r="82" spans="1:8" s="77" customFormat="1" ht="48" outlineLevel="2" x14ac:dyDescent="0.8">
      <c r="A82" s="73">
        <v>7</v>
      </c>
      <c r="B82" s="26" t="s">
        <v>463</v>
      </c>
      <c r="C82" s="28">
        <v>2.4</v>
      </c>
      <c r="D82" s="28" t="s">
        <v>315</v>
      </c>
      <c r="E82" s="75">
        <v>18</v>
      </c>
      <c r="F82" s="75">
        <v>2500</v>
      </c>
      <c r="G82" s="75">
        <v>45000</v>
      </c>
      <c r="H82" s="76"/>
    </row>
    <row r="83" spans="1:8" s="77" customFormat="1" ht="72" outlineLevel="2" x14ac:dyDescent="0.8">
      <c r="A83" s="73">
        <v>8</v>
      </c>
      <c r="B83" s="26" t="s">
        <v>39</v>
      </c>
      <c r="C83" s="28">
        <v>2.4</v>
      </c>
      <c r="D83" s="28" t="s">
        <v>321</v>
      </c>
      <c r="E83" s="75">
        <v>1</v>
      </c>
      <c r="F83" s="93">
        <v>400000</v>
      </c>
      <c r="G83" s="75">
        <v>400000</v>
      </c>
      <c r="H83" s="76"/>
    </row>
    <row r="84" spans="1:8" s="77" customFormat="1" ht="24" x14ac:dyDescent="0.8">
      <c r="A84" s="80"/>
      <c r="B84" s="81" t="s">
        <v>40</v>
      </c>
      <c r="C84" s="80"/>
      <c r="D84" s="82"/>
      <c r="E84" s="83"/>
      <c r="F84" s="83"/>
      <c r="G84" s="83">
        <f t="shared" ref="G84:G85" si="24">G85</f>
        <v>4900000</v>
      </c>
      <c r="H84" s="83"/>
    </row>
    <row r="85" spans="1:8" s="77" customFormat="1" ht="24" x14ac:dyDescent="0.8">
      <c r="A85" s="84"/>
      <c r="B85" s="85" t="s">
        <v>385</v>
      </c>
      <c r="C85" s="84"/>
      <c r="D85" s="86"/>
      <c r="E85" s="87"/>
      <c r="F85" s="87"/>
      <c r="G85" s="87">
        <f t="shared" si="24"/>
        <v>4900000</v>
      </c>
      <c r="H85" s="87"/>
    </row>
    <row r="86" spans="1:8" s="77" customFormat="1" ht="24" outlineLevel="1" x14ac:dyDescent="0.8">
      <c r="A86" s="73"/>
      <c r="B86" s="78" t="s">
        <v>386</v>
      </c>
      <c r="C86" s="88"/>
      <c r="D86" s="74"/>
      <c r="E86" s="79"/>
      <c r="F86" s="79"/>
      <c r="G86" s="79">
        <f>SUM(G87)</f>
        <v>4900000</v>
      </c>
      <c r="H86" s="90"/>
    </row>
    <row r="87" spans="1:8" s="77" customFormat="1" ht="48" outlineLevel="2" x14ac:dyDescent="0.8">
      <c r="A87" s="73">
        <v>1</v>
      </c>
      <c r="B87" s="26" t="s">
        <v>41</v>
      </c>
      <c r="C87" s="50">
        <v>8.1</v>
      </c>
      <c r="D87" s="74" t="s">
        <v>315</v>
      </c>
      <c r="E87" s="75">
        <v>1</v>
      </c>
      <c r="F87" s="75">
        <v>4900000</v>
      </c>
      <c r="G87" s="75">
        <v>4900000</v>
      </c>
      <c r="H87" s="76"/>
    </row>
    <row r="88" spans="1:8" s="77" customFormat="1" ht="24" x14ac:dyDescent="0.8">
      <c r="A88" s="80"/>
      <c r="B88" s="81" t="s">
        <v>42</v>
      </c>
      <c r="C88" s="81"/>
      <c r="D88" s="82"/>
      <c r="E88" s="83"/>
      <c r="F88" s="83"/>
      <c r="G88" s="83">
        <f t="shared" ref="G88" si="25">G89</f>
        <v>422900</v>
      </c>
      <c r="H88" s="83"/>
    </row>
    <row r="89" spans="1:8" s="77" customFormat="1" ht="24" x14ac:dyDescent="0.8">
      <c r="A89" s="84"/>
      <c r="B89" s="85" t="s">
        <v>385</v>
      </c>
      <c r="C89" s="85"/>
      <c r="D89" s="86"/>
      <c r="E89" s="87"/>
      <c r="F89" s="87"/>
      <c r="G89" s="87">
        <f t="shared" ref="G89" si="26">G90+G94+G96</f>
        <v>422900</v>
      </c>
      <c r="H89" s="87"/>
    </row>
    <row r="90" spans="1:8" s="77" customFormat="1" ht="24" outlineLevel="1" x14ac:dyDescent="0.8">
      <c r="A90" s="97"/>
      <c r="B90" s="78" t="s">
        <v>387</v>
      </c>
      <c r="C90" s="78"/>
      <c r="D90" s="97"/>
      <c r="E90" s="79"/>
      <c r="F90" s="79"/>
      <c r="G90" s="79">
        <f t="shared" ref="G90" si="27">SUM(G91:G93)</f>
        <v>306400</v>
      </c>
      <c r="H90" s="79"/>
    </row>
    <row r="91" spans="1:8" s="98" customFormat="1" ht="72" outlineLevel="2" x14ac:dyDescent="0.8">
      <c r="A91" s="28">
        <v>1</v>
      </c>
      <c r="B91" s="26" t="s">
        <v>43</v>
      </c>
      <c r="C91" s="28">
        <v>2.1</v>
      </c>
      <c r="D91" s="28" t="s">
        <v>315</v>
      </c>
      <c r="E91" s="75">
        <v>1</v>
      </c>
      <c r="F91" s="91">
        <v>30900</v>
      </c>
      <c r="G91" s="75">
        <v>30900</v>
      </c>
      <c r="H91" s="94"/>
    </row>
    <row r="92" spans="1:8" s="98" customFormat="1" ht="72" outlineLevel="2" x14ac:dyDescent="0.8">
      <c r="A92" s="28">
        <v>2</v>
      </c>
      <c r="B92" s="26" t="s">
        <v>44</v>
      </c>
      <c r="C92" s="28">
        <v>2.1</v>
      </c>
      <c r="D92" s="28" t="s">
        <v>315</v>
      </c>
      <c r="E92" s="75">
        <v>1</v>
      </c>
      <c r="F92" s="91">
        <v>35500</v>
      </c>
      <c r="G92" s="75">
        <v>35500</v>
      </c>
      <c r="H92" s="94"/>
    </row>
    <row r="93" spans="1:8" s="98" customFormat="1" ht="72" outlineLevel="2" x14ac:dyDescent="0.8">
      <c r="A93" s="28">
        <v>3</v>
      </c>
      <c r="B93" s="26" t="s">
        <v>45</v>
      </c>
      <c r="C93" s="28">
        <v>2.1</v>
      </c>
      <c r="D93" s="28" t="s">
        <v>315</v>
      </c>
      <c r="E93" s="75">
        <v>3</v>
      </c>
      <c r="F93" s="91">
        <v>80000</v>
      </c>
      <c r="G93" s="75">
        <v>240000</v>
      </c>
      <c r="H93" s="94"/>
    </row>
    <row r="94" spans="1:8" s="98" customFormat="1" ht="24" outlineLevel="1" x14ac:dyDescent="0.8">
      <c r="A94" s="97"/>
      <c r="B94" s="78" t="s">
        <v>388</v>
      </c>
      <c r="C94" s="78"/>
      <c r="D94" s="97"/>
      <c r="E94" s="79"/>
      <c r="F94" s="79"/>
      <c r="G94" s="79">
        <f t="shared" ref="G94" si="28">G95</f>
        <v>22500</v>
      </c>
      <c r="H94" s="99"/>
    </row>
    <row r="95" spans="1:8" s="98" customFormat="1" ht="48" outlineLevel="2" x14ac:dyDescent="0.8">
      <c r="A95" s="28">
        <v>4</v>
      </c>
      <c r="B95" s="26" t="s">
        <v>46</v>
      </c>
      <c r="C95" s="50">
        <v>8.1</v>
      </c>
      <c r="D95" s="28" t="s">
        <v>315</v>
      </c>
      <c r="E95" s="75">
        <v>1</v>
      </c>
      <c r="F95" s="91">
        <v>22500</v>
      </c>
      <c r="G95" s="75">
        <v>22500</v>
      </c>
      <c r="H95" s="94"/>
    </row>
    <row r="96" spans="1:8" s="98" customFormat="1" ht="24" outlineLevel="1" x14ac:dyDescent="0.8">
      <c r="A96" s="97"/>
      <c r="B96" s="78" t="s">
        <v>386</v>
      </c>
      <c r="C96" s="97"/>
      <c r="D96" s="97"/>
      <c r="E96" s="79"/>
      <c r="F96" s="79"/>
      <c r="G96" s="79">
        <f t="shared" ref="G96" si="29">SUM(G97:G98)</f>
        <v>94000</v>
      </c>
      <c r="H96" s="99"/>
    </row>
    <row r="97" spans="1:8" s="98" customFormat="1" ht="48" outlineLevel="2" x14ac:dyDescent="0.8">
      <c r="A97" s="28">
        <v>5</v>
      </c>
      <c r="B97" s="26" t="s">
        <v>47</v>
      </c>
      <c r="C97" s="50">
        <v>2.4</v>
      </c>
      <c r="D97" s="28" t="s">
        <v>315</v>
      </c>
      <c r="E97" s="75">
        <v>2</v>
      </c>
      <c r="F97" s="91">
        <v>32000</v>
      </c>
      <c r="G97" s="75">
        <v>64000</v>
      </c>
      <c r="H97" s="94"/>
    </row>
    <row r="98" spans="1:8" s="98" customFormat="1" ht="48" outlineLevel="2" x14ac:dyDescent="0.8">
      <c r="A98" s="28">
        <v>6</v>
      </c>
      <c r="B98" s="26" t="s">
        <v>48</v>
      </c>
      <c r="C98" s="50">
        <v>2.4</v>
      </c>
      <c r="D98" s="28" t="s">
        <v>315</v>
      </c>
      <c r="E98" s="75">
        <v>12</v>
      </c>
      <c r="F98" s="91">
        <v>2500</v>
      </c>
      <c r="G98" s="75">
        <v>30000</v>
      </c>
      <c r="H98" s="94"/>
    </row>
    <row r="99" spans="1:8" s="77" customFormat="1" ht="24" x14ac:dyDescent="0.8">
      <c r="A99" s="80"/>
      <c r="B99" s="81" t="s">
        <v>49</v>
      </c>
      <c r="C99" s="81"/>
      <c r="D99" s="82"/>
      <c r="E99" s="83"/>
      <c r="F99" s="83"/>
      <c r="G99" s="83">
        <f t="shared" ref="G99" si="30">G100</f>
        <v>1145000</v>
      </c>
      <c r="H99" s="83"/>
    </row>
    <row r="100" spans="1:8" s="77" customFormat="1" ht="24" x14ac:dyDescent="0.8">
      <c r="A100" s="84"/>
      <c r="B100" s="85" t="s">
        <v>385</v>
      </c>
      <c r="C100" s="85"/>
      <c r="D100" s="86"/>
      <c r="E100" s="87"/>
      <c r="F100" s="87"/>
      <c r="G100" s="87">
        <f t="shared" ref="G100" si="31">G101+G111</f>
        <v>1145000</v>
      </c>
      <c r="H100" s="87"/>
    </row>
    <row r="101" spans="1:8" s="77" customFormat="1" ht="24" outlineLevel="1" x14ac:dyDescent="0.8">
      <c r="A101" s="88"/>
      <c r="B101" s="78" t="s">
        <v>388</v>
      </c>
      <c r="C101" s="89"/>
      <c r="D101" s="74"/>
      <c r="E101" s="79"/>
      <c r="F101" s="79"/>
      <c r="G101" s="79">
        <f t="shared" ref="G101" si="32">SUM(G102:G110)</f>
        <v>1122000</v>
      </c>
      <c r="H101" s="90"/>
    </row>
    <row r="102" spans="1:8" s="98" customFormat="1" ht="48" outlineLevel="2" x14ac:dyDescent="0.8">
      <c r="A102" s="28">
        <v>1</v>
      </c>
      <c r="B102" s="26" t="s">
        <v>50</v>
      </c>
      <c r="C102" s="50">
        <v>5.3</v>
      </c>
      <c r="D102" s="28" t="s">
        <v>315</v>
      </c>
      <c r="E102" s="75">
        <v>2</v>
      </c>
      <c r="F102" s="91">
        <v>30000</v>
      </c>
      <c r="G102" s="75">
        <v>60000</v>
      </c>
      <c r="H102" s="94"/>
    </row>
    <row r="103" spans="1:8" s="77" customFormat="1" ht="48" outlineLevel="2" collapsed="1" x14ac:dyDescent="0.8">
      <c r="A103" s="28">
        <v>2</v>
      </c>
      <c r="B103" s="26" t="s">
        <v>55</v>
      </c>
      <c r="C103" s="50">
        <v>5.3</v>
      </c>
      <c r="D103" s="28" t="s">
        <v>315</v>
      </c>
      <c r="E103" s="75">
        <v>1</v>
      </c>
      <c r="F103" s="91">
        <v>25000</v>
      </c>
      <c r="G103" s="75">
        <v>25000</v>
      </c>
      <c r="H103" s="94"/>
    </row>
    <row r="104" spans="1:8" s="98" customFormat="1" ht="48" outlineLevel="2" x14ac:dyDescent="0.8">
      <c r="A104" s="28">
        <v>3</v>
      </c>
      <c r="B104" s="26" t="s">
        <v>339</v>
      </c>
      <c r="C104" s="50">
        <v>5.3</v>
      </c>
      <c r="D104" s="28" t="s">
        <v>315</v>
      </c>
      <c r="E104" s="75">
        <v>1</v>
      </c>
      <c r="F104" s="91">
        <v>342400</v>
      </c>
      <c r="G104" s="75">
        <v>342400</v>
      </c>
      <c r="H104" s="94"/>
    </row>
    <row r="105" spans="1:8" s="98" customFormat="1" ht="48" outlineLevel="2" x14ac:dyDescent="0.8">
      <c r="A105" s="28">
        <v>4</v>
      </c>
      <c r="B105" s="26" t="s">
        <v>340</v>
      </c>
      <c r="C105" s="50">
        <v>5.3</v>
      </c>
      <c r="D105" s="28" t="s">
        <v>315</v>
      </c>
      <c r="E105" s="75">
        <v>2</v>
      </c>
      <c r="F105" s="91">
        <v>10000</v>
      </c>
      <c r="G105" s="75">
        <v>20000</v>
      </c>
      <c r="H105" s="94"/>
    </row>
    <row r="106" spans="1:8" s="98" customFormat="1" ht="48" outlineLevel="2" x14ac:dyDescent="0.8">
      <c r="A106" s="28">
        <v>5</v>
      </c>
      <c r="B106" s="26" t="s">
        <v>341</v>
      </c>
      <c r="C106" s="50">
        <v>5.3</v>
      </c>
      <c r="D106" s="28" t="s">
        <v>324</v>
      </c>
      <c r="E106" s="75">
        <v>1</v>
      </c>
      <c r="F106" s="75">
        <v>28000</v>
      </c>
      <c r="G106" s="75">
        <v>28000</v>
      </c>
      <c r="H106" s="94"/>
    </row>
    <row r="107" spans="1:8" s="98" customFormat="1" ht="48" outlineLevel="2" x14ac:dyDescent="0.8">
      <c r="A107" s="28">
        <v>6</v>
      </c>
      <c r="B107" s="26" t="s">
        <v>52</v>
      </c>
      <c r="C107" s="50">
        <v>5.3</v>
      </c>
      <c r="D107" s="28" t="s">
        <v>324</v>
      </c>
      <c r="E107" s="75">
        <v>1</v>
      </c>
      <c r="F107" s="75">
        <v>47000</v>
      </c>
      <c r="G107" s="75">
        <v>47000</v>
      </c>
      <c r="H107" s="94"/>
    </row>
    <row r="108" spans="1:8" s="98" customFormat="1" ht="48" outlineLevel="2" x14ac:dyDescent="0.8">
      <c r="A108" s="28">
        <v>7</v>
      </c>
      <c r="B108" s="26" t="s">
        <v>53</v>
      </c>
      <c r="C108" s="50">
        <v>5.3</v>
      </c>
      <c r="D108" s="28" t="s">
        <v>324</v>
      </c>
      <c r="E108" s="75">
        <v>2</v>
      </c>
      <c r="F108" s="91">
        <v>17700</v>
      </c>
      <c r="G108" s="75">
        <v>35400</v>
      </c>
      <c r="H108" s="94"/>
    </row>
    <row r="109" spans="1:8" s="98" customFormat="1" ht="48" outlineLevel="2" x14ac:dyDescent="0.8">
      <c r="A109" s="28">
        <v>8</v>
      </c>
      <c r="B109" s="26" t="s">
        <v>342</v>
      </c>
      <c r="C109" s="50">
        <v>5.3</v>
      </c>
      <c r="D109" s="28" t="s">
        <v>324</v>
      </c>
      <c r="E109" s="75">
        <v>1</v>
      </c>
      <c r="F109" s="91">
        <v>64200</v>
      </c>
      <c r="G109" s="75">
        <v>64200</v>
      </c>
      <c r="H109" s="94"/>
    </row>
    <row r="110" spans="1:8" s="98" customFormat="1" ht="48" outlineLevel="2" x14ac:dyDescent="0.8">
      <c r="A110" s="28">
        <v>9</v>
      </c>
      <c r="B110" s="26" t="s">
        <v>54</v>
      </c>
      <c r="C110" s="50">
        <v>5.3</v>
      </c>
      <c r="D110" s="28" t="s">
        <v>324</v>
      </c>
      <c r="E110" s="75">
        <v>1</v>
      </c>
      <c r="F110" s="91">
        <v>500000</v>
      </c>
      <c r="G110" s="75">
        <v>500000</v>
      </c>
      <c r="H110" s="94"/>
    </row>
    <row r="111" spans="1:8" s="98" customFormat="1" ht="24" outlineLevel="1" x14ac:dyDescent="0.8">
      <c r="A111" s="28"/>
      <c r="B111" s="78" t="s">
        <v>389</v>
      </c>
      <c r="C111" s="50"/>
      <c r="D111" s="28"/>
      <c r="E111" s="79"/>
      <c r="F111" s="79">
        <f t="shared" ref="F111:G111" si="33">F112</f>
        <v>23000</v>
      </c>
      <c r="G111" s="79">
        <f t="shared" si="33"/>
        <v>23000</v>
      </c>
      <c r="H111" s="94"/>
    </row>
    <row r="112" spans="1:8" s="98" customFormat="1" ht="48" outlineLevel="2" x14ac:dyDescent="0.8">
      <c r="A112" s="28">
        <v>10</v>
      </c>
      <c r="B112" s="26" t="s">
        <v>51</v>
      </c>
      <c r="C112" s="50">
        <v>2.1</v>
      </c>
      <c r="D112" s="28" t="s">
        <v>315</v>
      </c>
      <c r="E112" s="75">
        <v>1</v>
      </c>
      <c r="F112" s="91">
        <v>23000</v>
      </c>
      <c r="G112" s="75">
        <v>23000</v>
      </c>
      <c r="H112" s="94"/>
    </row>
    <row r="113" spans="1:8" s="77" customFormat="1" ht="24" x14ac:dyDescent="0.8">
      <c r="A113" s="80"/>
      <c r="B113" s="81" t="s">
        <v>56</v>
      </c>
      <c r="C113" s="81"/>
      <c r="D113" s="82"/>
      <c r="E113" s="83"/>
      <c r="F113" s="83"/>
      <c r="G113" s="83">
        <f t="shared" ref="G113" si="34">G114</f>
        <v>656800</v>
      </c>
      <c r="H113" s="83"/>
    </row>
    <row r="114" spans="1:8" s="77" customFormat="1" ht="24" x14ac:dyDescent="0.8">
      <c r="A114" s="84"/>
      <c r="B114" s="85" t="s">
        <v>385</v>
      </c>
      <c r="C114" s="85"/>
      <c r="D114" s="86"/>
      <c r="E114" s="87"/>
      <c r="F114" s="87"/>
      <c r="G114" s="87">
        <f t="shared" ref="G114" si="35">G115+G119</f>
        <v>656800</v>
      </c>
      <c r="H114" s="87"/>
    </row>
    <row r="115" spans="1:8" s="77" customFormat="1" ht="24" outlineLevel="1" x14ac:dyDescent="0.8">
      <c r="A115" s="97"/>
      <c r="B115" s="78" t="s">
        <v>388</v>
      </c>
      <c r="C115" s="78"/>
      <c r="D115" s="97"/>
      <c r="E115" s="79"/>
      <c r="F115" s="79"/>
      <c r="G115" s="79">
        <f t="shared" ref="G115" si="36">SUM(G116:G118)</f>
        <v>416800</v>
      </c>
      <c r="H115" s="79"/>
    </row>
    <row r="116" spans="1:8" s="98" customFormat="1" ht="24" outlineLevel="2" x14ac:dyDescent="0.8">
      <c r="A116" s="28">
        <v>1</v>
      </c>
      <c r="B116" s="26" t="s">
        <v>57</v>
      </c>
      <c r="C116" s="50">
        <v>5.2</v>
      </c>
      <c r="D116" s="28" t="s">
        <v>315</v>
      </c>
      <c r="E116" s="75">
        <v>1</v>
      </c>
      <c r="F116" s="91">
        <v>256800</v>
      </c>
      <c r="G116" s="75">
        <v>256800</v>
      </c>
      <c r="H116" s="94"/>
    </row>
    <row r="117" spans="1:8" s="98" customFormat="1" ht="48" outlineLevel="2" x14ac:dyDescent="0.8">
      <c r="A117" s="28">
        <v>2</v>
      </c>
      <c r="B117" s="26" t="s">
        <v>58</v>
      </c>
      <c r="C117" s="50">
        <v>5.2</v>
      </c>
      <c r="D117" s="28" t="s">
        <v>324</v>
      </c>
      <c r="E117" s="75">
        <v>1</v>
      </c>
      <c r="F117" s="91">
        <v>60000</v>
      </c>
      <c r="G117" s="75">
        <v>60000</v>
      </c>
      <c r="H117" s="94"/>
    </row>
    <row r="118" spans="1:8" s="98" customFormat="1" ht="48" outlineLevel="2" x14ac:dyDescent="0.8">
      <c r="A118" s="28">
        <v>3</v>
      </c>
      <c r="B118" s="26" t="s">
        <v>59</v>
      </c>
      <c r="C118" s="50">
        <v>5.2</v>
      </c>
      <c r="D118" s="28" t="s">
        <v>324</v>
      </c>
      <c r="E118" s="75">
        <v>2</v>
      </c>
      <c r="F118" s="91">
        <v>50000</v>
      </c>
      <c r="G118" s="75">
        <v>100000</v>
      </c>
      <c r="H118" s="94"/>
    </row>
    <row r="119" spans="1:8" s="98" customFormat="1" ht="24" outlineLevel="1" x14ac:dyDescent="0.8">
      <c r="A119" s="28"/>
      <c r="B119" s="78" t="s">
        <v>386</v>
      </c>
      <c r="C119" s="50"/>
      <c r="D119" s="28"/>
      <c r="E119" s="79"/>
      <c r="F119" s="79"/>
      <c r="G119" s="79">
        <f t="shared" ref="G119" si="37">G120</f>
        <v>240000</v>
      </c>
      <c r="H119" s="94"/>
    </row>
    <row r="120" spans="1:8" s="98" customFormat="1" ht="48" outlineLevel="2" x14ac:dyDescent="0.8">
      <c r="A120" s="28">
        <v>4</v>
      </c>
      <c r="B120" s="26" t="s">
        <v>343</v>
      </c>
      <c r="C120" s="50">
        <v>2.4</v>
      </c>
      <c r="D120" s="28" t="s">
        <v>315</v>
      </c>
      <c r="E120" s="75">
        <v>1</v>
      </c>
      <c r="F120" s="91">
        <v>240000</v>
      </c>
      <c r="G120" s="75">
        <v>240000</v>
      </c>
      <c r="H120" s="94"/>
    </row>
    <row r="121" spans="1:8" s="77" customFormat="1" ht="24" x14ac:dyDescent="0.8">
      <c r="A121" s="80"/>
      <c r="B121" s="81" t="s">
        <v>60</v>
      </c>
      <c r="C121" s="81"/>
      <c r="D121" s="82"/>
      <c r="E121" s="83"/>
      <c r="F121" s="83"/>
      <c r="G121" s="83">
        <f t="shared" ref="G121" si="38">G122</f>
        <v>377900</v>
      </c>
      <c r="H121" s="83"/>
    </row>
    <row r="122" spans="1:8" s="77" customFormat="1" ht="24" x14ac:dyDescent="0.8">
      <c r="A122" s="84"/>
      <c r="B122" s="85" t="s">
        <v>385</v>
      </c>
      <c r="C122" s="85"/>
      <c r="D122" s="86"/>
      <c r="E122" s="87"/>
      <c r="F122" s="87"/>
      <c r="G122" s="87">
        <f t="shared" ref="G122" si="39">G123+G128</f>
        <v>377900</v>
      </c>
      <c r="H122" s="87"/>
    </row>
    <row r="123" spans="1:8" s="77" customFormat="1" ht="24" outlineLevel="1" x14ac:dyDescent="0.8">
      <c r="A123" s="97"/>
      <c r="B123" s="78" t="s">
        <v>386</v>
      </c>
      <c r="C123" s="97"/>
      <c r="D123" s="92"/>
      <c r="E123" s="79"/>
      <c r="F123" s="79"/>
      <c r="G123" s="79">
        <f t="shared" ref="G123" si="40">SUM(G124:G127)</f>
        <v>358000</v>
      </c>
      <c r="H123" s="79"/>
    </row>
    <row r="124" spans="1:8" s="100" customFormat="1" ht="48" outlineLevel="2" x14ac:dyDescent="0.8">
      <c r="A124" s="28">
        <v>1</v>
      </c>
      <c r="B124" s="26" t="s">
        <v>344</v>
      </c>
      <c r="C124" s="28">
        <v>2.4</v>
      </c>
      <c r="D124" s="28" t="s">
        <v>315</v>
      </c>
      <c r="E124" s="75">
        <v>6</v>
      </c>
      <c r="F124" s="91">
        <v>24000</v>
      </c>
      <c r="G124" s="75">
        <v>144000</v>
      </c>
      <c r="H124" s="29"/>
    </row>
    <row r="125" spans="1:8" s="100" customFormat="1" ht="48" outlineLevel="2" x14ac:dyDescent="0.8">
      <c r="A125" s="28">
        <v>2</v>
      </c>
      <c r="B125" s="26" t="s">
        <v>61</v>
      </c>
      <c r="C125" s="28">
        <v>2.4</v>
      </c>
      <c r="D125" s="28" t="s">
        <v>315</v>
      </c>
      <c r="E125" s="75">
        <v>3</v>
      </c>
      <c r="F125" s="53">
        <v>24000</v>
      </c>
      <c r="G125" s="75">
        <v>72000</v>
      </c>
      <c r="H125" s="29"/>
    </row>
    <row r="126" spans="1:8" s="100" customFormat="1" ht="48" outlineLevel="2" x14ac:dyDescent="0.8">
      <c r="A126" s="28">
        <v>3</v>
      </c>
      <c r="B126" s="26" t="s">
        <v>63</v>
      </c>
      <c r="C126" s="28">
        <v>2.4</v>
      </c>
      <c r="D126" s="28" t="s">
        <v>315</v>
      </c>
      <c r="E126" s="75">
        <v>2</v>
      </c>
      <c r="F126" s="93">
        <v>3000</v>
      </c>
      <c r="G126" s="75">
        <v>6000</v>
      </c>
      <c r="H126" s="29"/>
    </row>
    <row r="127" spans="1:8" s="100" customFormat="1" ht="48" outlineLevel="2" x14ac:dyDescent="0.8">
      <c r="A127" s="28">
        <v>4</v>
      </c>
      <c r="B127" s="26" t="s">
        <v>64</v>
      </c>
      <c r="C127" s="28">
        <v>2.4</v>
      </c>
      <c r="D127" s="28" t="s">
        <v>315</v>
      </c>
      <c r="E127" s="75">
        <v>8</v>
      </c>
      <c r="F127" s="93">
        <v>17000</v>
      </c>
      <c r="G127" s="75">
        <v>136000</v>
      </c>
      <c r="H127" s="29"/>
    </row>
    <row r="128" spans="1:8" s="100" customFormat="1" ht="24" outlineLevel="1" x14ac:dyDescent="0.8">
      <c r="A128" s="28"/>
      <c r="B128" s="78" t="s">
        <v>389</v>
      </c>
      <c r="C128" s="28"/>
      <c r="D128" s="28"/>
      <c r="E128" s="79"/>
      <c r="F128" s="79"/>
      <c r="G128" s="79">
        <f t="shared" ref="G128" si="41">SUM(G129)</f>
        <v>19900</v>
      </c>
      <c r="H128" s="29"/>
    </row>
    <row r="129" spans="1:9" s="100" customFormat="1" ht="48" outlineLevel="2" x14ac:dyDescent="0.8">
      <c r="A129" s="28">
        <v>5</v>
      </c>
      <c r="B129" s="26" t="s">
        <v>62</v>
      </c>
      <c r="C129" s="50">
        <v>2.1</v>
      </c>
      <c r="D129" s="28" t="s">
        <v>315</v>
      </c>
      <c r="E129" s="75">
        <v>1</v>
      </c>
      <c r="F129" s="93">
        <v>19900</v>
      </c>
      <c r="G129" s="75">
        <v>19900</v>
      </c>
      <c r="H129" s="29"/>
    </row>
    <row r="130" spans="1:9" s="77" customFormat="1" ht="24" x14ac:dyDescent="0.8">
      <c r="A130" s="80"/>
      <c r="B130" s="81" t="s">
        <v>65</v>
      </c>
      <c r="C130" s="80"/>
      <c r="D130" s="82"/>
      <c r="E130" s="83"/>
      <c r="F130" s="83"/>
      <c r="G130" s="83">
        <f t="shared" ref="G130:G131" si="42">G131</f>
        <v>280000</v>
      </c>
      <c r="H130" s="83"/>
    </row>
    <row r="131" spans="1:9" s="77" customFormat="1" ht="24" x14ac:dyDescent="0.8">
      <c r="A131" s="84"/>
      <c r="B131" s="85" t="s">
        <v>385</v>
      </c>
      <c r="C131" s="84"/>
      <c r="D131" s="86"/>
      <c r="E131" s="87"/>
      <c r="F131" s="87"/>
      <c r="G131" s="87">
        <f t="shared" si="42"/>
        <v>280000</v>
      </c>
      <c r="H131" s="87"/>
    </row>
    <row r="132" spans="1:9" s="77" customFormat="1" ht="24" outlineLevel="1" x14ac:dyDescent="0.8">
      <c r="A132" s="88"/>
      <c r="B132" s="78" t="s">
        <v>386</v>
      </c>
      <c r="C132" s="88"/>
      <c r="D132" s="74"/>
      <c r="E132" s="79"/>
      <c r="F132" s="79"/>
      <c r="G132" s="79">
        <f t="shared" ref="G132" si="43">SUM(G133:G134)</f>
        <v>280000</v>
      </c>
      <c r="H132" s="90"/>
    </row>
    <row r="133" spans="1:9" s="98" customFormat="1" ht="72" outlineLevel="2" x14ac:dyDescent="0.8">
      <c r="A133" s="28">
        <v>1</v>
      </c>
      <c r="B133" s="26" t="s">
        <v>66</v>
      </c>
      <c r="C133" s="28">
        <v>2.4</v>
      </c>
      <c r="D133" s="28" t="s">
        <v>315</v>
      </c>
      <c r="E133" s="75">
        <v>5</v>
      </c>
      <c r="F133" s="91">
        <v>24000</v>
      </c>
      <c r="G133" s="75">
        <v>120000</v>
      </c>
      <c r="H133" s="94"/>
    </row>
    <row r="134" spans="1:9" s="98" customFormat="1" ht="72" outlineLevel="2" x14ac:dyDescent="0.8">
      <c r="A134" s="28">
        <v>2</v>
      </c>
      <c r="B134" s="26" t="s">
        <v>67</v>
      </c>
      <c r="C134" s="28">
        <v>2.4</v>
      </c>
      <c r="D134" s="28" t="s">
        <v>315</v>
      </c>
      <c r="E134" s="75">
        <v>5</v>
      </c>
      <c r="F134" s="91">
        <v>32000</v>
      </c>
      <c r="G134" s="75">
        <v>160000</v>
      </c>
      <c r="H134" s="94"/>
    </row>
    <row r="135" spans="1:9" s="77" customFormat="1" ht="24" x14ac:dyDescent="0.8">
      <c r="A135" s="80"/>
      <c r="B135" s="81" t="s">
        <v>332</v>
      </c>
      <c r="C135" s="80"/>
      <c r="D135" s="82"/>
      <c r="E135" s="83"/>
      <c r="F135" s="83"/>
      <c r="G135" s="83">
        <f t="shared" ref="G135" si="44">G136</f>
        <v>25806700</v>
      </c>
      <c r="H135" s="83"/>
      <c r="I135" s="101"/>
    </row>
    <row r="136" spans="1:9" s="77" customFormat="1" ht="24" x14ac:dyDescent="0.8">
      <c r="A136" s="84"/>
      <c r="B136" s="85" t="s">
        <v>385</v>
      </c>
      <c r="C136" s="84"/>
      <c r="D136" s="86"/>
      <c r="E136" s="87"/>
      <c r="F136" s="87"/>
      <c r="G136" s="87">
        <f>G137+G144+G171+G194</f>
        <v>25806700</v>
      </c>
      <c r="H136" s="87"/>
    </row>
    <row r="137" spans="1:9" s="77" customFormat="1" ht="24" outlineLevel="1" x14ac:dyDescent="0.8">
      <c r="A137" s="88"/>
      <c r="B137" s="78" t="s">
        <v>386</v>
      </c>
      <c r="C137" s="88"/>
      <c r="D137" s="74"/>
      <c r="E137" s="79"/>
      <c r="F137" s="79"/>
      <c r="G137" s="79">
        <f t="shared" ref="G137" si="45">SUM(G138:G143)</f>
        <v>650800</v>
      </c>
      <c r="H137" s="90"/>
    </row>
    <row r="138" spans="1:9" s="77" customFormat="1" ht="48" outlineLevel="2" x14ac:dyDescent="0.8">
      <c r="A138" s="28">
        <v>1</v>
      </c>
      <c r="B138" s="26" t="s">
        <v>71</v>
      </c>
      <c r="C138" s="50">
        <v>2.4</v>
      </c>
      <c r="D138" s="28" t="s">
        <v>315</v>
      </c>
      <c r="E138" s="75">
        <v>3</v>
      </c>
      <c r="F138" s="91">
        <v>20000</v>
      </c>
      <c r="G138" s="75">
        <v>60000</v>
      </c>
      <c r="H138" s="94"/>
    </row>
    <row r="139" spans="1:9" s="77" customFormat="1" ht="48" outlineLevel="2" x14ac:dyDescent="0.8">
      <c r="A139" s="28">
        <v>2</v>
      </c>
      <c r="B139" s="26" t="s">
        <v>345</v>
      </c>
      <c r="C139" s="50">
        <v>2.4</v>
      </c>
      <c r="D139" s="28" t="s">
        <v>315</v>
      </c>
      <c r="E139" s="75">
        <v>4</v>
      </c>
      <c r="F139" s="91">
        <v>24000</v>
      </c>
      <c r="G139" s="75">
        <v>96000</v>
      </c>
      <c r="H139" s="94"/>
    </row>
    <row r="140" spans="1:9" s="77" customFormat="1" ht="48" outlineLevel="2" x14ac:dyDescent="0.8">
      <c r="A140" s="28">
        <v>3</v>
      </c>
      <c r="B140" s="26" t="s">
        <v>72</v>
      </c>
      <c r="C140" s="50">
        <v>2.4</v>
      </c>
      <c r="D140" s="28" t="s">
        <v>315</v>
      </c>
      <c r="E140" s="75">
        <v>5</v>
      </c>
      <c r="F140" s="53">
        <v>20000</v>
      </c>
      <c r="G140" s="75">
        <v>100000</v>
      </c>
      <c r="H140" s="94"/>
    </row>
    <row r="141" spans="1:9" s="77" customFormat="1" ht="48" outlineLevel="2" x14ac:dyDescent="0.8">
      <c r="A141" s="28">
        <v>4</v>
      </c>
      <c r="B141" s="26" t="s">
        <v>73</v>
      </c>
      <c r="C141" s="50">
        <v>2.4</v>
      </c>
      <c r="D141" s="28" t="s">
        <v>315</v>
      </c>
      <c r="E141" s="75">
        <v>1</v>
      </c>
      <c r="F141" s="93">
        <v>350000</v>
      </c>
      <c r="G141" s="75">
        <v>350000</v>
      </c>
      <c r="H141" s="94"/>
    </row>
    <row r="142" spans="1:9" s="98" customFormat="1" ht="48" outlineLevel="2" x14ac:dyDescent="0.8">
      <c r="A142" s="28">
        <v>5</v>
      </c>
      <c r="B142" s="26" t="s">
        <v>77</v>
      </c>
      <c r="C142" s="28"/>
      <c r="D142" s="28" t="s">
        <v>315</v>
      </c>
      <c r="E142" s="75">
        <v>2</v>
      </c>
      <c r="F142" s="93">
        <v>8900</v>
      </c>
      <c r="G142" s="75">
        <v>17800</v>
      </c>
      <c r="H142" s="94"/>
    </row>
    <row r="143" spans="1:9" s="98" customFormat="1" ht="48" outlineLevel="2" x14ac:dyDescent="0.8">
      <c r="A143" s="28">
        <v>6</v>
      </c>
      <c r="B143" s="26" t="s">
        <v>117</v>
      </c>
      <c r="C143" s="28">
        <v>2.4</v>
      </c>
      <c r="D143" s="28" t="s">
        <v>315</v>
      </c>
      <c r="E143" s="75">
        <v>1</v>
      </c>
      <c r="F143" s="93">
        <v>27000</v>
      </c>
      <c r="G143" s="75">
        <v>27000</v>
      </c>
      <c r="H143" s="94"/>
    </row>
    <row r="144" spans="1:9" s="104" customFormat="1" ht="24" outlineLevel="1" x14ac:dyDescent="0.8">
      <c r="A144" s="102"/>
      <c r="B144" s="78" t="s">
        <v>387</v>
      </c>
      <c r="C144" s="97"/>
      <c r="D144" s="103"/>
      <c r="E144" s="79"/>
      <c r="F144" s="79"/>
      <c r="G144" s="79">
        <f t="shared" ref="G144" si="46">SUM(G145:G170)</f>
        <v>3761400</v>
      </c>
      <c r="H144" s="79"/>
    </row>
    <row r="145" spans="1:8" s="98" customFormat="1" ht="48" outlineLevel="2" x14ac:dyDescent="0.8">
      <c r="A145" s="28">
        <v>7</v>
      </c>
      <c r="B145" s="26" t="s">
        <v>68</v>
      </c>
      <c r="C145" s="28">
        <v>2.1</v>
      </c>
      <c r="D145" s="28" t="s">
        <v>316</v>
      </c>
      <c r="E145" s="75">
        <v>6</v>
      </c>
      <c r="F145" s="93">
        <v>5600</v>
      </c>
      <c r="G145" s="75">
        <v>33600</v>
      </c>
      <c r="H145" s="94"/>
    </row>
    <row r="146" spans="1:8" s="98" customFormat="1" ht="48" outlineLevel="2" x14ac:dyDescent="0.8">
      <c r="A146" s="28">
        <v>8</v>
      </c>
      <c r="B146" s="26" t="s">
        <v>69</v>
      </c>
      <c r="C146" s="28">
        <v>2.1</v>
      </c>
      <c r="D146" s="28" t="s">
        <v>322</v>
      </c>
      <c r="E146" s="75">
        <v>23</v>
      </c>
      <c r="F146" s="93">
        <v>9200</v>
      </c>
      <c r="G146" s="75">
        <v>211600</v>
      </c>
      <c r="H146" s="94"/>
    </row>
    <row r="147" spans="1:8" s="98" customFormat="1" ht="48" outlineLevel="2" x14ac:dyDescent="0.8">
      <c r="A147" s="28">
        <v>9</v>
      </c>
      <c r="B147" s="26" t="s">
        <v>80</v>
      </c>
      <c r="C147" s="28">
        <v>2.1</v>
      </c>
      <c r="D147" s="28" t="s">
        <v>316</v>
      </c>
      <c r="E147" s="75">
        <v>1</v>
      </c>
      <c r="F147" s="93">
        <v>187200</v>
      </c>
      <c r="G147" s="75">
        <v>187200</v>
      </c>
      <c r="H147" s="94"/>
    </row>
    <row r="148" spans="1:8" s="98" customFormat="1" ht="48" outlineLevel="2" x14ac:dyDescent="0.8">
      <c r="A148" s="28">
        <v>10</v>
      </c>
      <c r="B148" s="26" t="s">
        <v>81</v>
      </c>
      <c r="C148" s="28">
        <v>2.1</v>
      </c>
      <c r="D148" s="28" t="s">
        <v>316</v>
      </c>
      <c r="E148" s="75">
        <v>1</v>
      </c>
      <c r="F148" s="93">
        <v>21300</v>
      </c>
      <c r="G148" s="75">
        <v>21300</v>
      </c>
      <c r="H148" s="94"/>
    </row>
    <row r="149" spans="1:8" s="98" customFormat="1" ht="48" outlineLevel="2" x14ac:dyDescent="0.8">
      <c r="A149" s="28">
        <v>11</v>
      </c>
      <c r="B149" s="26" t="s">
        <v>82</v>
      </c>
      <c r="C149" s="28">
        <v>2.1</v>
      </c>
      <c r="D149" s="28" t="s">
        <v>316</v>
      </c>
      <c r="E149" s="75">
        <v>1</v>
      </c>
      <c r="F149" s="93">
        <v>23400</v>
      </c>
      <c r="G149" s="75">
        <v>23400</v>
      </c>
      <c r="H149" s="94"/>
    </row>
    <row r="150" spans="1:8" s="98" customFormat="1" ht="48" outlineLevel="2" x14ac:dyDescent="0.8">
      <c r="A150" s="28">
        <v>12</v>
      </c>
      <c r="B150" s="26" t="s">
        <v>83</v>
      </c>
      <c r="C150" s="28">
        <v>2.1</v>
      </c>
      <c r="D150" s="28" t="s">
        <v>316</v>
      </c>
      <c r="E150" s="75">
        <v>1</v>
      </c>
      <c r="F150" s="93">
        <v>29700</v>
      </c>
      <c r="G150" s="75">
        <v>29700</v>
      </c>
      <c r="H150" s="94"/>
    </row>
    <row r="151" spans="1:8" s="98" customFormat="1" ht="48" outlineLevel="2" x14ac:dyDescent="0.8">
      <c r="A151" s="28">
        <v>13</v>
      </c>
      <c r="B151" s="26" t="s">
        <v>350</v>
      </c>
      <c r="C151" s="28">
        <v>2.1</v>
      </c>
      <c r="D151" s="28" t="s">
        <v>316</v>
      </c>
      <c r="E151" s="75">
        <v>1</v>
      </c>
      <c r="F151" s="93">
        <v>128400</v>
      </c>
      <c r="G151" s="75">
        <v>128400</v>
      </c>
      <c r="H151" s="94"/>
    </row>
    <row r="152" spans="1:8" s="98" customFormat="1" ht="48" outlineLevel="2" x14ac:dyDescent="0.8">
      <c r="A152" s="28">
        <v>14</v>
      </c>
      <c r="B152" s="26" t="s">
        <v>84</v>
      </c>
      <c r="C152" s="28">
        <v>2.1</v>
      </c>
      <c r="D152" s="28" t="s">
        <v>316</v>
      </c>
      <c r="E152" s="75">
        <v>1</v>
      </c>
      <c r="F152" s="93">
        <v>57600</v>
      </c>
      <c r="G152" s="75">
        <v>57600</v>
      </c>
      <c r="H152" s="94"/>
    </row>
    <row r="153" spans="1:8" s="98" customFormat="1" ht="48" outlineLevel="2" x14ac:dyDescent="0.8">
      <c r="A153" s="28">
        <v>15</v>
      </c>
      <c r="B153" s="26" t="s">
        <v>85</v>
      </c>
      <c r="C153" s="28">
        <v>2.1</v>
      </c>
      <c r="D153" s="28" t="s">
        <v>316</v>
      </c>
      <c r="E153" s="75">
        <v>1</v>
      </c>
      <c r="F153" s="93">
        <v>70300</v>
      </c>
      <c r="G153" s="75">
        <v>70300</v>
      </c>
      <c r="H153" s="94"/>
    </row>
    <row r="154" spans="1:8" s="98" customFormat="1" ht="48" outlineLevel="2" x14ac:dyDescent="0.8">
      <c r="A154" s="28">
        <v>16</v>
      </c>
      <c r="B154" s="26" t="s">
        <v>86</v>
      </c>
      <c r="C154" s="28">
        <v>2.1</v>
      </c>
      <c r="D154" s="28" t="s">
        <v>316</v>
      </c>
      <c r="E154" s="75">
        <v>1</v>
      </c>
      <c r="F154" s="93">
        <v>63700</v>
      </c>
      <c r="G154" s="75">
        <v>63700</v>
      </c>
      <c r="H154" s="94"/>
    </row>
    <row r="155" spans="1:8" s="98" customFormat="1" ht="48" outlineLevel="2" x14ac:dyDescent="0.8">
      <c r="A155" s="28">
        <v>17</v>
      </c>
      <c r="B155" s="26" t="s">
        <v>87</v>
      </c>
      <c r="C155" s="28">
        <v>2.1</v>
      </c>
      <c r="D155" s="28" t="s">
        <v>316</v>
      </c>
      <c r="E155" s="75">
        <v>1</v>
      </c>
      <c r="F155" s="93">
        <v>94500</v>
      </c>
      <c r="G155" s="75">
        <v>94500</v>
      </c>
      <c r="H155" s="94"/>
    </row>
    <row r="156" spans="1:8" s="98" customFormat="1" ht="48" outlineLevel="2" x14ac:dyDescent="0.8">
      <c r="A156" s="28">
        <v>18</v>
      </c>
      <c r="B156" s="26" t="s">
        <v>88</v>
      </c>
      <c r="C156" s="28">
        <v>2.1</v>
      </c>
      <c r="D156" s="28" t="s">
        <v>324</v>
      </c>
      <c r="E156" s="75">
        <v>1</v>
      </c>
      <c r="F156" s="93">
        <v>197900</v>
      </c>
      <c r="G156" s="75">
        <v>197900</v>
      </c>
      <c r="H156" s="94"/>
    </row>
    <row r="157" spans="1:8" s="98" customFormat="1" ht="72" outlineLevel="2" x14ac:dyDescent="0.8">
      <c r="A157" s="28">
        <v>19</v>
      </c>
      <c r="B157" s="26" t="s">
        <v>89</v>
      </c>
      <c r="C157" s="28">
        <v>2.1</v>
      </c>
      <c r="D157" s="28" t="s">
        <v>324</v>
      </c>
      <c r="E157" s="75">
        <v>2</v>
      </c>
      <c r="F157" s="93">
        <v>136400</v>
      </c>
      <c r="G157" s="75">
        <v>272800</v>
      </c>
      <c r="H157" s="94"/>
    </row>
    <row r="158" spans="1:8" s="98" customFormat="1" ht="72" outlineLevel="2" x14ac:dyDescent="0.8">
      <c r="A158" s="28">
        <v>20</v>
      </c>
      <c r="B158" s="26" t="s">
        <v>90</v>
      </c>
      <c r="C158" s="28">
        <v>2.1</v>
      </c>
      <c r="D158" s="28" t="s">
        <v>324</v>
      </c>
      <c r="E158" s="75">
        <v>1</v>
      </c>
      <c r="F158" s="93">
        <v>138900</v>
      </c>
      <c r="G158" s="75">
        <v>138900</v>
      </c>
      <c r="H158" s="94"/>
    </row>
    <row r="159" spans="1:8" s="98" customFormat="1" ht="48" outlineLevel="2" x14ac:dyDescent="0.8">
      <c r="A159" s="28">
        <v>21</v>
      </c>
      <c r="B159" s="26" t="s">
        <v>91</v>
      </c>
      <c r="C159" s="28">
        <v>2.1</v>
      </c>
      <c r="D159" s="28" t="s">
        <v>324</v>
      </c>
      <c r="E159" s="75">
        <v>2</v>
      </c>
      <c r="F159" s="93">
        <v>133200</v>
      </c>
      <c r="G159" s="75">
        <v>266400</v>
      </c>
      <c r="H159" s="94"/>
    </row>
    <row r="160" spans="1:8" s="98" customFormat="1" ht="48" outlineLevel="2" x14ac:dyDescent="0.8">
      <c r="A160" s="28">
        <v>22</v>
      </c>
      <c r="B160" s="26" t="s">
        <v>92</v>
      </c>
      <c r="C160" s="28">
        <v>2.1</v>
      </c>
      <c r="D160" s="28" t="s">
        <v>324</v>
      </c>
      <c r="E160" s="75">
        <v>1</v>
      </c>
      <c r="F160" s="93">
        <v>177800</v>
      </c>
      <c r="G160" s="75">
        <v>177800</v>
      </c>
      <c r="H160" s="94"/>
    </row>
    <row r="161" spans="1:8" s="98" customFormat="1" ht="48" outlineLevel="2" x14ac:dyDescent="0.8">
      <c r="A161" s="28">
        <v>23</v>
      </c>
      <c r="B161" s="26" t="s">
        <v>93</v>
      </c>
      <c r="C161" s="28">
        <v>2.1</v>
      </c>
      <c r="D161" s="28" t="s">
        <v>324</v>
      </c>
      <c r="E161" s="75">
        <v>2</v>
      </c>
      <c r="F161" s="93">
        <v>184500</v>
      </c>
      <c r="G161" s="75">
        <v>369000</v>
      </c>
      <c r="H161" s="94"/>
    </row>
    <row r="162" spans="1:8" s="98" customFormat="1" ht="48" outlineLevel="2" x14ac:dyDescent="0.8">
      <c r="A162" s="28">
        <v>24</v>
      </c>
      <c r="B162" s="26" t="s">
        <v>97</v>
      </c>
      <c r="C162" s="28">
        <v>2.1</v>
      </c>
      <c r="D162" s="28" t="s">
        <v>324</v>
      </c>
      <c r="E162" s="75">
        <v>1</v>
      </c>
      <c r="F162" s="93">
        <v>159500</v>
      </c>
      <c r="G162" s="75">
        <v>159500</v>
      </c>
      <c r="H162" s="94"/>
    </row>
    <row r="163" spans="1:8" s="98" customFormat="1" ht="72" outlineLevel="2" x14ac:dyDescent="0.8">
      <c r="A163" s="28">
        <v>25</v>
      </c>
      <c r="B163" s="26" t="s">
        <v>109</v>
      </c>
      <c r="C163" s="28">
        <v>2.1</v>
      </c>
      <c r="D163" s="28" t="s">
        <v>316</v>
      </c>
      <c r="E163" s="75">
        <v>1</v>
      </c>
      <c r="F163" s="93">
        <v>63100</v>
      </c>
      <c r="G163" s="75">
        <v>63100</v>
      </c>
      <c r="H163" s="94"/>
    </row>
    <row r="164" spans="1:8" s="98" customFormat="1" ht="72" outlineLevel="2" x14ac:dyDescent="0.8">
      <c r="A164" s="28">
        <v>26</v>
      </c>
      <c r="B164" s="26" t="s">
        <v>110</v>
      </c>
      <c r="C164" s="28">
        <v>2.1</v>
      </c>
      <c r="D164" s="28" t="s">
        <v>316</v>
      </c>
      <c r="E164" s="75">
        <v>1</v>
      </c>
      <c r="F164" s="93">
        <v>70300</v>
      </c>
      <c r="G164" s="75">
        <v>70300</v>
      </c>
      <c r="H164" s="94"/>
    </row>
    <row r="165" spans="1:8" s="77" customFormat="1" ht="72" outlineLevel="2" x14ac:dyDescent="0.8">
      <c r="A165" s="28">
        <v>27</v>
      </c>
      <c r="B165" s="26" t="s">
        <v>111</v>
      </c>
      <c r="C165" s="28">
        <v>2.1</v>
      </c>
      <c r="D165" s="28" t="s">
        <v>316</v>
      </c>
      <c r="E165" s="75">
        <v>1</v>
      </c>
      <c r="F165" s="93">
        <v>147800</v>
      </c>
      <c r="G165" s="75">
        <v>147800</v>
      </c>
      <c r="H165" s="94"/>
    </row>
    <row r="166" spans="1:8" s="98" customFormat="1" ht="72" outlineLevel="2" x14ac:dyDescent="0.8">
      <c r="A166" s="28">
        <v>28</v>
      </c>
      <c r="B166" s="26" t="s">
        <v>112</v>
      </c>
      <c r="C166" s="28">
        <v>2.1</v>
      </c>
      <c r="D166" s="28" t="s">
        <v>316</v>
      </c>
      <c r="E166" s="75">
        <v>1</v>
      </c>
      <c r="F166" s="93">
        <v>234800</v>
      </c>
      <c r="G166" s="75">
        <v>234800</v>
      </c>
      <c r="H166" s="94"/>
    </row>
    <row r="167" spans="1:8" s="98" customFormat="1" ht="72" outlineLevel="2" x14ac:dyDescent="0.8">
      <c r="A167" s="28">
        <v>29</v>
      </c>
      <c r="B167" s="26" t="s">
        <v>113</v>
      </c>
      <c r="C167" s="28">
        <v>2.1</v>
      </c>
      <c r="D167" s="28" t="s">
        <v>316</v>
      </c>
      <c r="E167" s="75">
        <v>1</v>
      </c>
      <c r="F167" s="93">
        <v>211800</v>
      </c>
      <c r="G167" s="75">
        <v>211800</v>
      </c>
      <c r="H167" s="94"/>
    </row>
    <row r="168" spans="1:8" s="98" customFormat="1" ht="48" outlineLevel="2" x14ac:dyDescent="0.8">
      <c r="A168" s="28">
        <v>30</v>
      </c>
      <c r="B168" s="26" t="s">
        <v>114</v>
      </c>
      <c r="C168" s="28">
        <v>2.1</v>
      </c>
      <c r="D168" s="28" t="s">
        <v>316</v>
      </c>
      <c r="E168" s="75">
        <v>33</v>
      </c>
      <c r="F168" s="93">
        <v>10600</v>
      </c>
      <c r="G168" s="75">
        <v>349800</v>
      </c>
      <c r="H168" s="94"/>
    </row>
    <row r="169" spans="1:8" s="98" customFormat="1" ht="48" outlineLevel="2" x14ac:dyDescent="0.8">
      <c r="A169" s="28">
        <v>31</v>
      </c>
      <c r="B169" s="26" t="s">
        <v>115</v>
      </c>
      <c r="C169" s="28">
        <v>2.1</v>
      </c>
      <c r="D169" s="28" t="s">
        <v>316</v>
      </c>
      <c r="E169" s="75">
        <v>16</v>
      </c>
      <c r="F169" s="93">
        <v>8300</v>
      </c>
      <c r="G169" s="75">
        <v>132800</v>
      </c>
      <c r="H169" s="94"/>
    </row>
    <row r="170" spans="1:8" s="98" customFormat="1" ht="48" outlineLevel="2" x14ac:dyDescent="0.8">
      <c r="A170" s="28">
        <v>32</v>
      </c>
      <c r="B170" s="26" t="s">
        <v>116</v>
      </c>
      <c r="C170" s="28">
        <v>2.1</v>
      </c>
      <c r="D170" s="28" t="s">
        <v>316</v>
      </c>
      <c r="E170" s="75">
        <v>6</v>
      </c>
      <c r="F170" s="93">
        <v>7900</v>
      </c>
      <c r="G170" s="75">
        <v>47400</v>
      </c>
      <c r="H170" s="94"/>
    </row>
    <row r="171" spans="1:8" s="98" customFormat="1" ht="24" outlineLevel="1" x14ac:dyDescent="0.8">
      <c r="A171" s="94"/>
      <c r="B171" s="78" t="s">
        <v>388</v>
      </c>
      <c r="C171" s="121"/>
      <c r="D171" s="105"/>
      <c r="E171" s="106"/>
      <c r="F171" s="106"/>
      <c r="G171" s="106">
        <f t="shared" ref="G171" si="47">SUM(G172:G193)</f>
        <v>21352800</v>
      </c>
      <c r="H171" s="105"/>
    </row>
    <row r="172" spans="1:8" s="98" customFormat="1" ht="48" outlineLevel="2" x14ac:dyDescent="0.8">
      <c r="A172" s="28">
        <v>33</v>
      </c>
      <c r="B172" s="26" t="s">
        <v>70</v>
      </c>
      <c r="C172" s="28">
        <v>6.1</v>
      </c>
      <c r="D172" s="28" t="s">
        <v>315</v>
      </c>
      <c r="E172" s="75">
        <v>1</v>
      </c>
      <c r="F172" s="93">
        <v>4780000</v>
      </c>
      <c r="G172" s="75">
        <v>4780000</v>
      </c>
      <c r="H172" s="94"/>
    </row>
    <row r="173" spans="1:8" s="98" customFormat="1" ht="49.9" customHeight="1" outlineLevel="2" x14ac:dyDescent="0.8">
      <c r="A173" s="28">
        <v>34</v>
      </c>
      <c r="B173" s="26" t="s">
        <v>346</v>
      </c>
      <c r="C173" s="28">
        <v>6.1</v>
      </c>
      <c r="D173" s="28" t="s">
        <v>315</v>
      </c>
      <c r="E173" s="75">
        <v>1</v>
      </c>
      <c r="F173" s="75">
        <v>350000</v>
      </c>
      <c r="G173" s="75">
        <v>350000</v>
      </c>
      <c r="H173" s="94"/>
    </row>
    <row r="174" spans="1:8" s="98" customFormat="1" ht="72" outlineLevel="2" x14ac:dyDescent="0.8">
      <c r="A174" s="28">
        <v>35</v>
      </c>
      <c r="B174" s="26" t="s">
        <v>347</v>
      </c>
      <c r="C174" s="28">
        <v>6.1</v>
      </c>
      <c r="D174" s="28" t="s">
        <v>315</v>
      </c>
      <c r="E174" s="75">
        <v>1</v>
      </c>
      <c r="F174" s="75">
        <v>880000</v>
      </c>
      <c r="G174" s="75">
        <v>880000</v>
      </c>
      <c r="H174" s="94"/>
    </row>
    <row r="175" spans="1:8" s="98" customFormat="1" ht="47.5" customHeight="1" outlineLevel="2" x14ac:dyDescent="0.8">
      <c r="A175" s="28">
        <v>36</v>
      </c>
      <c r="B175" s="26" t="s">
        <v>75</v>
      </c>
      <c r="C175" s="28">
        <v>6.1</v>
      </c>
      <c r="D175" s="28" t="s">
        <v>315</v>
      </c>
      <c r="E175" s="75">
        <v>2</v>
      </c>
      <c r="F175" s="93">
        <v>247500</v>
      </c>
      <c r="G175" s="75">
        <v>495000</v>
      </c>
      <c r="H175" s="94"/>
    </row>
    <row r="176" spans="1:8" s="98" customFormat="1" ht="48" outlineLevel="2" x14ac:dyDescent="0.8">
      <c r="A176" s="28">
        <v>37</v>
      </c>
      <c r="B176" s="26" t="s">
        <v>76</v>
      </c>
      <c r="C176" s="28">
        <v>6.1</v>
      </c>
      <c r="D176" s="28" t="s">
        <v>315</v>
      </c>
      <c r="E176" s="75">
        <v>2</v>
      </c>
      <c r="F176" s="93">
        <v>165000</v>
      </c>
      <c r="G176" s="75">
        <v>330000</v>
      </c>
      <c r="H176" s="94"/>
    </row>
    <row r="177" spans="1:8" s="98" customFormat="1" ht="48" outlineLevel="2" x14ac:dyDescent="0.8">
      <c r="A177" s="28">
        <v>38</v>
      </c>
      <c r="B177" s="26" t="s">
        <v>78</v>
      </c>
      <c r="C177" s="28">
        <v>6.1</v>
      </c>
      <c r="D177" s="28" t="s">
        <v>315</v>
      </c>
      <c r="E177" s="75">
        <v>5</v>
      </c>
      <c r="F177" s="93">
        <v>2400</v>
      </c>
      <c r="G177" s="75">
        <v>12000</v>
      </c>
      <c r="H177" s="94"/>
    </row>
    <row r="178" spans="1:8" s="98" customFormat="1" ht="48" outlineLevel="2" x14ac:dyDescent="0.8">
      <c r="A178" s="28">
        <v>39</v>
      </c>
      <c r="B178" s="26" t="s">
        <v>348</v>
      </c>
      <c r="C178" s="28">
        <v>6.1</v>
      </c>
      <c r="D178" s="28" t="s">
        <v>315</v>
      </c>
      <c r="E178" s="75">
        <v>6</v>
      </c>
      <c r="F178" s="93">
        <v>2700</v>
      </c>
      <c r="G178" s="75">
        <v>16200</v>
      </c>
      <c r="H178" s="94"/>
    </row>
    <row r="179" spans="1:8" s="98" customFormat="1" ht="48" outlineLevel="2" x14ac:dyDescent="0.8">
      <c r="A179" s="28">
        <v>40</v>
      </c>
      <c r="B179" s="26" t="s">
        <v>79</v>
      </c>
      <c r="C179" s="28">
        <v>6.1</v>
      </c>
      <c r="D179" s="28" t="s">
        <v>315</v>
      </c>
      <c r="E179" s="75">
        <v>1</v>
      </c>
      <c r="F179" s="93">
        <v>500000</v>
      </c>
      <c r="G179" s="75">
        <v>500000</v>
      </c>
      <c r="H179" s="94"/>
    </row>
    <row r="180" spans="1:8" s="98" customFormat="1" ht="45.65" customHeight="1" outlineLevel="2" x14ac:dyDescent="0.8">
      <c r="A180" s="28">
        <v>41</v>
      </c>
      <c r="B180" s="26" t="s">
        <v>349</v>
      </c>
      <c r="C180" s="28">
        <v>6.1</v>
      </c>
      <c r="D180" s="28" t="s">
        <v>315</v>
      </c>
      <c r="E180" s="75">
        <v>1</v>
      </c>
      <c r="F180" s="93">
        <v>7000000</v>
      </c>
      <c r="G180" s="75">
        <v>7000000</v>
      </c>
      <c r="H180" s="94"/>
    </row>
    <row r="181" spans="1:8" s="98" customFormat="1" ht="72" outlineLevel="2" x14ac:dyDescent="0.8">
      <c r="A181" s="28">
        <v>42</v>
      </c>
      <c r="B181" s="26" t="s">
        <v>99</v>
      </c>
      <c r="C181" s="28">
        <v>6.1</v>
      </c>
      <c r="D181" s="28" t="s">
        <v>324</v>
      </c>
      <c r="E181" s="75">
        <v>2</v>
      </c>
      <c r="F181" s="93">
        <v>64200</v>
      </c>
      <c r="G181" s="75">
        <v>128400</v>
      </c>
      <c r="H181" s="94"/>
    </row>
    <row r="182" spans="1:8" s="98" customFormat="1" ht="72" outlineLevel="2" x14ac:dyDescent="0.8">
      <c r="A182" s="28">
        <v>43</v>
      </c>
      <c r="B182" s="26" t="s">
        <v>100</v>
      </c>
      <c r="C182" s="28">
        <v>6.1</v>
      </c>
      <c r="D182" s="28" t="s">
        <v>324</v>
      </c>
      <c r="E182" s="75">
        <v>3</v>
      </c>
      <c r="F182" s="93">
        <v>90000</v>
      </c>
      <c r="G182" s="75">
        <v>270000</v>
      </c>
      <c r="H182" s="94"/>
    </row>
    <row r="183" spans="1:8" s="98" customFormat="1" ht="48" outlineLevel="2" x14ac:dyDescent="0.8">
      <c r="A183" s="28">
        <v>44</v>
      </c>
      <c r="B183" s="26" t="s">
        <v>464</v>
      </c>
      <c r="C183" s="28">
        <v>6.1</v>
      </c>
      <c r="D183" s="28" t="s">
        <v>324</v>
      </c>
      <c r="E183" s="75">
        <v>5</v>
      </c>
      <c r="F183" s="93">
        <v>90000</v>
      </c>
      <c r="G183" s="75">
        <v>450000</v>
      </c>
      <c r="H183" s="94"/>
    </row>
    <row r="184" spans="1:8" s="98" customFormat="1" ht="48" outlineLevel="2" x14ac:dyDescent="0.8">
      <c r="A184" s="28">
        <v>45</v>
      </c>
      <c r="B184" s="26" t="s">
        <v>102</v>
      </c>
      <c r="C184" s="28">
        <v>6.1</v>
      </c>
      <c r="D184" s="28" t="s">
        <v>324</v>
      </c>
      <c r="E184" s="75">
        <v>4</v>
      </c>
      <c r="F184" s="93">
        <v>425000</v>
      </c>
      <c r="G184" s="75">
        <v>1700000</v>
      </c>
      <c r="H184" s="94"/>
    </row>
    <row r="185" spans="1:8" s="98" customFormat="1" ht="48" outlineLevel="2" x14ac:dyDescent="0.8">
      <c r="A185" s="28">
        <v>46</v>
      </c>
      <c r="B185" s="26" t="s">
        <v>103</v>
      </c>
      <c r="C185" s="28">
        <v>6.1</v>
      </c>
      <c r="D185" s="28" t="s">
        <v>324</v>
      </c>
      <c r="E185" s="75">
        <v>1</v>
      </c>
      <c r="F185" s="93">
        <v>78000</v>
      </c>
      <c r="G185" s="75">
        <v>78000</v>
      </c>
      <c r="H185" s="94"/>
    </row>
    <row r="186" spans="1:8" s="98" customFormat="1" ht="72" outlineLevel="2" x14ac:dyDescent="0.8">
      <c r="A186" s="28">
        <v>47</v>
      </c>
      <c r="B186" s="26" t="s">
        <v>104</v>
      </c>
      <c r="C186" s="28">
        <v>6.1</v>
      </c>
      <c r="D186" s="28" t="s">
        <v>324</v>
      </c>
      <c r="E186" s="75">
        <v>2</v>
      </c>
      <c r="F186" s="93">
        <v>290000</v>
      </c>
      <c r="G186" s="75">
        <v>580000</v>
      </c>
      <c r="H186" s="94"/>
    </row>
    <row r="187" spans="1:8" s="98" customFormat="1" ht="72" outlineLevel="2" x14ac:dyDescent="0.8">
      <c r="A187" s="28">
        <v>48</v>
      </c>
      <c r="B187" s="26" t="s">
        <v>105</v>
      </c>
      <c r="C187" s="28">
        <v>6.1</v>
      </c>
      <c r="D187" s="28" t="s">
        <v>324</v>
      </c>
      <c r="E187" s="75">
        <v>1</v>
      </c>
      <c r="F187" s="93">
        <v>590000</v>
      </c>
      <c r="G187" s="75">
        <v>590000</v>
      </c>
      <c r="H187" s="94"/>
    </row>
    <row r="188" spans="1:8" s="98" customFormat="1" ht="48" outlineLevel="2" x14ac:dyDescent="0.8">
      <c r="A188" s="28">
        <v>49</v>
      </c>
      <c r="B188" s="26" t="s">
        <v>106</v>
      </c>
      <c r="C188" s="28">
        <v>6.1</v>
      </c>
      <c r="D188" s="28" t="s">
        <v>324</v>
      </c>
      <c r="E188" s="75">
        <v>1</v>
      </c>
      <c r="F188" s="93">
        <v>350000</v>
      </c>
      <c r="G188" s="75">
        <v>350000</v>
      </c>
      <c r="H188" s="94"/>
    </row>
    <row r="189" spans="1:8" s="98" customFormat="1" ht="72" outlineLevel="2" x14ac:dyDescent="0.8">
      <c r="A189" s="28">
        <v>50</v>
      </c>
      <c r="B189" s="26" t="s">
        <v>107</v>
      </c>
      <c r="C189" s="28">
        <v>6.1</v>
      </c>
      <c r="D189" s="28" t="s">
        <v>315</v>
      </c>
      <c r="E189" s="75">
        <v>4</v>
      </c>
      <c r="F189" s="93">
        <v>150000</v>
      </c>
      <c r="G189" s="75">
        <v>600000</v>
      </c>
      <c r="H189" s="94"/>
    </row>
    <row r="190" spans="1:8" s="98" customFormat="1" ht="72" outlineLevel="2" x14ac:dyDescent="0.8">
      <c r="A190" s="28">
        <v>51</v>
      </c>
      <c r="B190" s="26" t="s">
        <v>108</v>
      </c>
      <c r="C190" s="28">
        <v>6.1</v>
      </c>
      <c r="D190" s="28" t="s">
        <v>315</v>
      </c>
      <c r="E190" s="75">
        <v>3</v>
      </c>
      <c r="F190" s="93">
        <v>150000</v>
      </c>
      <c r="G190" s="75">
        <v>450000</v>
      </c>
      <c r="H190" s="94"/>
    </row>
    <row r="191" spans="1:8" s="98" customFormat="1" ht="47.5" customHeight="1" outlineLevel="2" x14ac:dyDescent="0.8">
      <c r="A191" s="28">
        <v>52</v>
      </c>
      <c r="B191" s="26" t="s">
        <v>94</v>
      </c>
      <c r="C191" s="28">
        <v>6.1</v>
      </c>
      <c r="D191" s="28" t="s">
        <v>324</v>
      </c>
      <c r="E191" s="75">
        <v>1</v>
      </c>
      <c r="F191" s="93">
        <v>240000</v>
      </c>
      <c r="G191" s="75">
        <v>240000</v>
      </c>
      <c r="H191" s="94"/>
    </row>
    <row r="192" spans="1:8" s="98" customFormat="1" ht="48" outlineLevel="2" x14ac:dyDescent="0.8">
      <c r="A192" s="28">
        <v>53</v>
      </c>
      <c r="B192" s="26" t="s">
        <v>95</v>
      </c>
      <c r="C192" s="28">
        <v>6.1</v>
      </c>
      <c r="D192" s="28" t="s">
        <v>324</v>
      </c>
      <c r="E192" s="75">
        <v>8</v>
      </c>
      <c r="F192" s="93">
        <v>150000</v>
      </c>
      <c r="G192" s="75">
        <v>1200000</v>
      </c>
      <c r="H192" s="94"/>
    </row>
    <row r="193" spans="1:8" s="98" customFormat="1" ht="48" outlineLevel="2" x14ac:dyDescent="0.8">
      <c r="A193" s="28">
        <v>54</v>
      </c>
      <c r="B193" s="26" t="s">
        <v>96</v>
      </c>
      <c r="C193" s="28">
        <v>6.1</v>
      </c>
      <c r="D193" s="28" t="s">
        <v>324</v>
      </c>
      <c r="E193" s="75">
        <v>2</v>
      </c>
      <c r="F193" s="93">
        <v>176600</v>
      </c>
      <c r="G193" s="75">
        <v>353200</v>
      </c>
      <c r="H193" s="94"/>
    </row>
    <row r="194" spans="1:8" s="77" customFormat="1" ht="24" outlineLevel="1" x14ac:dyDescent="0.8">
      <c r="A194" s="97"/>
      <c r="B194" s="78" t="s">
        <v>389</v>
      </c>
      <c r="C194" s="107"/>
      <c r="D194" s="107"/>
      <c r="E194" s="106"/>
      <c r="F194" s="106"/>
      <c r="G194" s="106">
        <f t="shared" ref="G194" si="48">SUM(G195:G197)</f>
        <v>41700</v>
      </c>
      <c r="H194" s="99"/>
    </row>
    <row r="195" spans="1:8" s="98" customFormat="1" ht="48" outlineLevel="2" x14ac:dyDescent="0.8">
      <c r="A195" s="28">
        <v>55</v>
      </c>
      <c r="B195" s="26" t="s">
        <v>74</v>
      </c>
      <c r="C195" s="50">
        <v>2.1</v>
      </c>
      <c r="D195" s="28" t="s">
        <v>315</v>
      </c>
      <c r="E195" s="75">
        <v>1</v>
      </c>
      <c r="F195" s="93">
        <v>17200</v>
      </c>
      <c r="G195" s="75">
        <v>17200</v>
      </c>
      <c r="H195" s="94"/>
    </row>
    <row r="196" spans="1:8" s="98" customFormat="1" ht="48" outlineLevel="2" x14ac:dyDescent="0.8">
      <c r="A196" s="28">
        <v>56</v>
      </c>
      <c r="B196" s="26" t="s">
        <v>98</v>
      </c>
      <c r="C196" s="28">
        <v>2.1</v>
      </c>
      <c r="D196" s="28" t="s">
        <v>324</v>
      </c>
      <c r="E196" s="75">
        <v>1</v>
      </c>
      <c r="F196" s="93">
        <v>14500</v>
      </c>
      <c r="G196" s="75">
        <v>14500</v>
      </c>
      <c r="H196" s="94"/>
    </row>
    <row r="197" spans="1:8" s="98" customFormat="1" ht="48" outlineLevel="2" x14ac:dyDescent="0.8">
      <c r="A197" s="28">
        <v>57</v>
      </c>
      <c r="B197" s="26" t="s">
        <v>101</v>
      </c>
      <c r="C197" s="28">
        <v>2.1</v>
      </c>
      <c r="D197" s="28" t="s">
        <v>324</v>
      </c>
      <c r="E197" s="75">
        <v>1</v>
      </c>
      <c r="F197" s="93">
        <v>10000</v>
      </c>
      <c r="G197" s="75">
        <v>10000</v>
      </c>
      <c r="H197" s="94"/>
    </row>
    <row r="198" spans="1:8" s="77" customFormat="1" ht="24" x14ac:dyDescent="0.8">
      <c r="A198" s="80"/>
      <c r="B198" s="81" t="s">
        <v>118</v>
      </c>
      <c r="C198" s="80"/>
      <c r="D198" s="82"/>
      <c r="E198" s="83"/>
      <c r="F198" s="83"/>
      <c r="G198" s="83">
        <f t="shared" ref="G198:G199" si="49">G199</f>
        <v>520000</v>
      </c>
      <c r="H198" s="83"/>
    </row>
    <row r="199" spans="1:8" s="77" customFormat="1" ht="24" x14ac:dyDescent="0.8">
      <c r="A199" s="84"/>
      <c r="B199" s="85" t="s">
        <v>385</v>
      </c>
      <c r="C199" s="84"/>
      <c r="D199" s="86"/>
      <c r="E199" s="87"/>
      <c r="F199" s="87"/>
      <c r="G199" s="87">
        <f t="shared" si="49"/>
        <v>520000</v>
      </c>
      <c r="H199" s="87"/>
    </row>
    <row r="200" spans="1:8" s="77" customFormat="1" ht="24" outlineLevel="1" x14ac:dyDescent="0.8">
      <c r="A200" s="97"/>
      <c r="B200" s="78" t="s">
        <v>386</v>
      </c>
      <c r="C200" s="97"/>
      <c r="D200" s="97"/>
      <c r="E200" s="79"/>
      <c r="F200" s="79"/>
      <c r="G200" s="79">
        <f t="shared" ref="G200" si="50">SUM(G201:G202)</f>
        <v>520000</v>
      </c>
      <c r="H200" s="79"/>
    </row>
    <row r="201" spans="1:8" s="77" customFormat="1" ht="48" outlineLevel="2" x14ac:dyDescent="0.8">
      <c r="A201" s="73">
        <v>1</v>
      </c>
      <c r="B201" s="26" t="s">
        <v>119</v>
      </c>
      <c r="C201" s="28">
        <v>2.4</v>
      </c>
      <c r="D201" s="74" t="s">
        <v>315</v>
      </c>
      <c r="E201" s="75">
        <v>5</v>
      </c>
      <c r="F201" s="91">
        <v>24000</v>
      </c>
      <c r="G201" s="75">
        <v>120000</v>
      </c>
      <c r="H201" s="76"/>
    </row>
    <row r="202" spans="1:8" s="77" customFormat="1" ht="48" outlineLevel="2" x14ac:dyDescent="0.8">
      <c r="A202" s="73">
        <v>2</v>
      </c>
      <c r="B202" s="26" t="s">
        <v>120</v>
      </c>
      <c r="C202" s="28">
        <v>2.4</v>
      </c>
      <c r="D202" s="74" t="s">
        <v>321</v>
      </c>
      <c r="E202" s="75">
        <v>1</v>
      </c>
      <c r="F202" s="91">
        <v>400000</v>
      </c>
      <c r="G202" s="75">
        <v>400000</v>
      </c>
      <c r="H202" s="76"/>
    </row>
    <row r="203" spans="1:8" s="77" customFormat="1" ht="24" x14ac:dyDescent="0.8">
      <c r="A203" s="80"/>
      <c r="B203" s="81" t="s">
        <v>121</v>
      </c>
      <c r="C203" s="80"/>
      <c r="D203" s="82"/>
      <c r="E203" s="83"/>
      <c r="F203" s="83"/>
      <c r="G203" s="83">
        <f t="shared" ref="G203:G204" si="51">G204</f>
        <v>334476500</v>
      </c>
      <c r="H203" s="83"/>
    </row>
    <row r="204" spans="1:8" s="77" customFormat="1" ht="24" x14ac:dyDescent="0.8">
      <c r="A204" s="84"/>
      <c r="B204" s="85" t="s">
        <v>382</v>
      </c>
      <c r="C204" s="84"/>
      <c r="D204" s="86"/>
      <c r="E204" s="87"/>
      <c r="F204" s="87"/>
      <c r="G204" s="87">
        <f t="shared" si="51"/>
        <v>334476500</v>
      </c>
      <c r="H204" s="87"/>
    </row>
    <row r="205" spans="1:8" s="77" customFormat="1" ht="24" outlineLevel="1" x14ac:dyDescent="0.8">
      <c r="A205" s="88"/>
      <c r="B205" s="78" t="s">
        <v>390</v>
      </c>
      <c r="C205" s="97"/>
      <c r="D205" s="92"/>
      <c r="E205" s="79"/>
      <c r="F205" s="79"/>
      <c r="G205" s="79">
        <f t="shared" ref="G205" si="52">G206</f>
        <v>334476500</v>
      </c>
      <c r="H205" s="79"/>
    </row>
    <row r="206" spans="1:8" s="77" customFormat="1" ht="48" outlineLevel="2" x14ac:dyDescent="0.8">
      <c r="A206" s="73">
        <v>1</v>
      </c>
      <c r="B206" s="26" t="s">
        <v>122</v>
      </c>
      <c r="C206" s="28">
        <v>8.1</v>
      </c>
      <c r="D206" s="74" t="s">
        <v>320</v>
      </c>
      <c r="E206" s="75">
        <v>1</v>
      </c>
      <c r="F206" s="75">
        <v>334476500</v>
      </c>
      <c r="G206" s="75">
        <v>334476500</v>
      </c>
      <c r="H206" s="23" t="s">
        <v>376</v>
      </c>
    </row>
    <row r="207" spans="1:8" s="77" customFormat="1" ht="24" x14ac:dyDescent="0.8">
      <c r="A207" s="80"/>
      <c r="B207" s="81" t="s">
        <v>123</v>
      </c>
      <c r="C207" s="80"/>
      <c r="D207" s="82"/>
      <c r="E207" s="83"/>
      <c r="F207" s="83"/>
      <c r="G207" s="83">
        <f>G208+G245</f>
        <v>29750000</v>
      </c>
      <c r="H207" s="83"/>
    </row>
    <row r="208" spans="1:8" s="77" customFormat="1" ht="24" x14ac:dyDescent="0.8">
      <c r="A208" s="84"/>
      <c r="B208" s="85" t="s">
        <v>385</v>
      </c>
      <c r="C208" s="84"/>
      <c r="D208" s="86"/>
      <c r="E208" s="87"/>
      <c r="F208" s="87"/>
      <c r="G208" s="87">
        <f t="shared" ref="G208" si="53">G209+G228+G237+G243</f>
        <v>28872800</v>
      </c>
      <c r="H208" s="87"/>
    </row>
    <row r="209" spans="1:8" s="77" customFormat="1" ht="24" outlineLevel="1" x14ac:dyDescent="0.8">
      <c r="A209" s="88"/>
      <c r="B209" s="78" t="s">
        <v>391</v>
      </c>
      <c r="C209" s="88"/>
      <c r="D209" s="74"/>
      <c r="E209" s="79"/>
      <c r="F209" s="79"/>
      <c r="G209" s="79">
        <f t="shared" ref="G209" si="54">SUM(G210:G227)</f>
        <v>19364400</v>
      </c>
      <c r="H209" s="90"/>
    </row>
    <row r="210" spans="1:8" s="98" customFormat="1" ht="48" outlineLevel="2" x14ac:dyDescent="0.8">
      <c r="A210" s="28">
        <v>1</v>
      </c>
      <c r="B210" s="26" t="s">
        <v>125</v>
      </c>
      <c r="C210" s="28">
        <v>4.0999999999999996</v>
      </c>
      <c r="D210" s="28" t="s">
        <v>315</v>
      </c>
      <c r="E210" s="75">
        <v>1</v>
      </c>
      <c r="F210" s="93">
        <v>1900000</v>
      </c>
      <c r="G210" s="75">
        <v>1900000</v>
      </c>
      <c r="H210" s="94"/>
    </row>
    <row r="211" spans="1:8" s="98" customFormat="1" ht="48" outlineLevel="2" x14ac:dyDescent="0.8">
      <c r="A211" s="28">
        <v>2</v>
      </c>
      <c r="B211" s="26" t="s">
        <v>126</v>
      </c>
      <c r="C211" s="28">
        <v>4.0999999999999996</v>
      </c>
      <c r="D211" s="28" t="s">
        <v>315</v>
      </c>
      <c r="E211" s="75">
        <v>1</v>
      </c>
      <c r="F211" s="75">
        <v>250000</v>
      </c>
      <c r="G211" s="75">
        <v>250000</v>
      </c>
      <c r="H211" s="94"/>
    </row>
    <row r="212" spans="1:8" s="98" customFormat="1" ht="48" outlineLevel="2" x14ac:dyDescent="0.8">
      <c r="A212" s="28">
        <v>3</v>
      </c>
      <c r="B212" s="26" t="s">
        <v>127</v>
      </c>
      <c r="C212" s="28">
        <v>4.0999999999999996</v>
      </c>
      <c r="D212" s="28" t="s">
        <v>315</v>
      </c>
      <c r="E212" s="75">
        <v>1</v>
      </c>
      <c r="F212" s="93">
        <v>300000</v>
      </c>
      <c r="G212" s="75">
        <v>300000</v>
      </c>
      <c r="H212" s="94"/>
    </row>
    <row r="213" spans="1:8" s="98" customFormat="1" ht="48" outlineLevel="2" x14ac:dyDescent="0.8">
      <c r="A213" s="28">
        <v>4</v>
      </c>
      <c r="B213" s="26" t="s">
        <v>129</v>
      </c>
      <c r="C213" s="28">
        <v>4.0999999999999996</v>
      </c>
      <c r="D213" s="28" t="s">
        <v>315</v>
      </c>
      <c r="E213" s="75">
        <v>5</v>
      </c>
      <c r="F213" s="93">
        <v>160000</v>
      </c>
      <c r="G213" s="75">
        <v>800000</v>
      </c>
      <c r="H213" s="94"/>
    </row>
    <row r="214" spans="1:8" s="98" customFormat="1" ht="48" outlineLevel="2" x14ac:dyDescent="0.8">
      <c r="A214" s="28">
        <v>5</v>
      </c>
      <c r="B214" s="26" t="s">
        <v>131</v>
      </c>
      <c r="C214" s="28">
        <v>4.0999999999999996</v>
      </c>
      <c r="D214" s="28" t="s">
        <v>315</v>
      </c>
      <c r="E214" s="75">
        <v>1</v>
      </c>
      <c r="F214" s="93">
        <v>350000</v>
      </c>
      <c r="G214" s="75">
        <v>350000</v>
      </c>
      <c r="H214" s="94"/>
    </row>
    <row r="215" spans="1:8" s="98" customFormat="1" ht="48" outlineLevel="2" x14ac:dyDescent="0.8">
      <c r="A215" s="28">
        <v>6</v>
      </c>
      <c r="B215" s="26" t="s">
        <v>132</v>
      </c>
      <c r="C215" s="28">
        <v>4.0999999999999996</v>
      </c>
      <c r="D215" s="28" t="s">
        <v>315</v>
      </c>
      <c r="E215" s="75">
        <v>1</v>
      </c>
      <c r="F215" s="93">
        <v>400000</v>
      </c>
      <c r="G215" s="75">
        <v>400000</v>
      </c>
      <c r="H215" s="94"/>
    </row>
    <row r="216" spans="1:8" s="98" customFormat="1" ht="48" outlineLevel="2" x14ac:dyDescent="0.8">
      <c r="A216" s="28">
        <v>7</v>
      </c>
      <c r="B216" s="26" t="s">
        <v>133</v>
      </c>
      <c r="C216" s="28">
        <v>4.0999999999999996</v>
      </c>
      <c r="D216" s="28" t="s">
        <v>315</v>
      </c>
      <c r="E216" s="75">
        <v>1</v>
      </c>
      <c r="F216" s="93">
        <v>588500</v>
      </c>
      <c r="G216" s="75">
        <v>588500</v>
      </c>
      <c r="H216" s="94"/>
    </row>
    <row r="217" spans="1:8" s="98" customFormat="1" ht="48" outlineLevel="2" x14ac:dyDescent="0.8">
      <c r="A217" s="28">
        <v>8</v>
      </c>
      <c r="B217" s="26" t="s">
        <v>134</v>
      </c>
      <c r="C217" s="28">
        <v>4.0999999999999996</v>
      </c>
      <c r="D217" s="28" t="s">
        <v>315</v>
      </c>
      <c r="E217" s="75">
        <v>1</v>
      </c>
      <c r="F217" s="93">
        <v>400000</v>
      </c>
      <c r="G217" s="75">
        <v>400000</v>
      </c>
      <c r="H217" s="94"/>
    </row>
    <row r="218" spans="1:8" s="98" customFormat="1" ht="48" outlineLevel="2" x14ac:dyDescent="0.8">
      <c r="A218" s="28">
        <v>9</v>
      </c>
      <c r="B218" s="26" t="s">
        <v>136</v>
      </c>
      <c r="C218" s="28">
        <v>4.0999999999999996</v>
      </c>
      <c r="D218" s="28" t="s">
        <v>315</v>
      </c>
      <c r="E218" s="75">
        <v>1</v>
      </c>
      <c r="F218" s="93">
        <v>450000</v>
      </c>
      <c r="G218" s="75">
        <v>450000</v>
      </c>
      <c r="H218" s="94"/>
    </row>
    <row r="219" spans="1:8" s="98" customFormat="1" ht="48" outlineLevel="2" x14ac:dyDescent="0.8">
      <c r="A219" s="28">
        <v>10</v>
      </c>
      <c r="B219" s="26" t="s">
        <v>139</v>
      </c>
      <c r="C219" s="28">
        <v>4.0999999999999996</v>
      </c>
      <c r="D219" s="28" t="s">
        <v>315</v>
      </c>
      <c r="E219" s="75">
        <v>1</v>
      </c>
      <c r="F219" s="93">
        <v>800000</v>
      </c>
      <c r="G219" s="75">
        <v>800000</v>
      </c>
      <c r="H219" s="94"/>
    </row>
    <row r="220" spans="1:8" s="98" customFormat="1" ht="48" outlineLevel="2" x14ac:dyDescent="0.8">
      <c r="A220" s="28">
        <v>11</v>
      </c>
      <c r="B220" s="26" t="s">
        <v>140</v>
      </c>
      <c r="C220" s="28">
        <v>4.0999999999999996</v>
      </c>
      <c r="D220" s="28" t="s">
        <v>315</v>
      </c>
      <c r="E220" s="75">
        <v>1</v>
      </c>
      <c r="F220" s="93">
        <v>1284000</v>
      </c>
      <c r="G220" s="75">
        <v>1284000</v>
      </c>
      <c r="H220" s="94"/>
    </row>
    <row r="221" spans="1:8" s="98" customFormat="1" ht="48" outlineLevel="2" x14ac:dyDescent="0.8">
      <c r="A221" s="28">
        <v>12</v>
      </c>
      <c r="B221" s="26" t="s">
        <v>468</v>
      </c>
      <c r="C221" s="28">
        <v>4.0999999999999996</v>
      </c>
      <c r="D221" s="28" t="s">
        <v>325</v>
      </c>
      <c r="E221" s="75">
        <v>35</v>
      </c>
      <c r="F221" s="93">
        <v>20000</v>
      </c>
      <c r="G221" s="75">
        <v>700000</v>
      </c>
      <c r="H221" s="94"/>
    </row>
    <row r="222" spans="1:8" s="98" customFormat="1" ht="48" outlineLevel="2" x14ac:dyDescent="0.8">
      <c r="A222" s="28">
        <v>13</v>
      </c>
      <c r="B222" s="26" t="s">
        <v>352</v>
      </c>
      <c r="C222" s="28">
        <v>4.0999999999999996</v>
      </c>
      <c r="D222" s="28" t="s">
        <v>325</v>
      </c>
      <c r="E222" s="75">
        <v>20</v>
      </c>
      <c r="F222" s="93">
        <v>55000</v>
      </c>
      <c r="G222" s="75">
        <v>1100000</v>
      </c>
      <c r="H222" s="94"/>
    </row>
    <row r="223" spans="1:8" s="98" customFormat="1" ht="48" outlineLevel="2" x14ac:dyDescent="0.8">
      <c r="A223" s="28">
        <v>14</v>
      </c>
      <c r="B223" s="26" t="s">
        <v>467</v>
      </c>
      <c r="C223" s="28">
        <v>4.0999999999999996</v>
      </c>
      <c r="D223" s="28" t="s">
        <v>317</v>
      </c>
      <c r="E223" s="75">
        <v>1</v>
      </c>
      <c r="F223" s="93">
        <v>3248600</v>
      </c>
      <c r="G223" s="75">
        <v>3248600</v>
      </c>
      <c r="H223" s="94"/>
    </row>
    <row r="224" spans="1:8" s="98" customFormat="1" ht="48" outlineLevel="2" x14ac:dyDescent="0.8">
      <c r="A224" s="28">
        <v>15</v>
      </c>
      <c r="B224" s="26" t="s">
        <v>145</v>
      </c>
      <c r="C224" s="28">
        <v>4.0999999999999996</v>
      </c>
      <c r="D224" s="28" t="s">
        <v>321</v>
      </c>
      <c r="E224" s="75">
        <v>1</v>
      </c>
      <c r="F224" s="93">
        <v>4535800</v>
      </c>
      <c r="G224" s="75">
        <v>4535800</v>
      </c>
      <c r="H224" s="94"/>
    </row>
    <row r="225" spans="1:8" s="98" customFormat="1" ht="48" outlineLevel="2" x14ac:dyDescent="0.8">
      <c r="A225" s="28">
        <v>16</v>
      </c>
      <c r="B225" s="26" t="s">
        <v>466</v>
      </c>
      <c r="C225" s="28">
        <v>4.0999999999999996</v>
      </c>
      <c r="D225" s="28" t="s">
        <v>315</v>
      </c>
      <c r="E225" s="75">
        <v>5</v>
      </c>
      <c r="F225" s="93">
        <v>65000</v>
      </c>
      <c r="G225" s="75">
        <v>325000</v>
      </c>
      <c r="H225" s="94"/>
    </row>
    <row r="226" spans="1:8" s="98" customFormat="1" ht="48" outlineLevel="2" x14ac:dyDescent="0.8">
      <c r="A226" s="28">
        <v>17</v>
      </c>
      <c r="B226" s="26" t="s">
        <v>354</v>
      </c>
      <c r="C226" s="28">
        <v>4.0999999999999996</v>
      </c>
      <c r="D226" s="28" t="s">
        <v>324</v>
      </c>
      <c r="E226" s="75">
        <v>1</v>
      </c>
      <c r="F226" s="93">
        <v>1451000</v>
      </c>
      <c r="G226" s="75">
        <v>1451000</v>
      </c>
      <c r="H226" s="94"/>
    </row>
    <row r="227" spans="1:8" s="98" customFormat="1" ht="48" outlineLevel="2" x14ac:dyDescent="0.8">
      <c r="A227" s="28">
        <v>18</v>
      </c>
      <c r="B227" s="26" t="s">
        <v>465</v>
      </c>
      <c r="C227" s="28">
        <v>4.0999999999999996</v>
      </c>
      <c r="D227" s="28" t="s">
        <v>315</v>
      </c>
      <c r="E227" s="75">
        <v>1</v>
      </c>
      <c r="F227" s="93">
        <v>481500</v>
      </c>
      <c r="G227" s="75">
        <v>481500</v>
      </c>
      <c r="H227" s="94"/>
    </row>
    <row r="228" spans="1:8" s="77" customFormat="1" ht="24" outlineLevel="1" x14ac:dyDescent="0.8">
      <c r="A228" s="97"/>
      <c r="B228" s="78" t="s">
        <v>388</v>
      </c>
      <c r="C228" s="97"/>
      <c r="D228" s="92"/>
      <c r="E228" s="79"/>
      <c r="F228" s="79"/>
      <c r="G228" s="79">
        <f t="shared" ref="G228" si="55">SUM(G229:G236)</f>
        <v>7610000</v>
      </c>
      <c r="H228" s="79"/>
    </row>
    <row r="229" spans="1:8" s="98" customFormat="1" ht="48" outlineLevel="2" x14ac:dyDescent="0.8">
      <c r="A229" s="28">
        <v>19</v>
      </c>
      <c r="B229" s="26" t="s">
        <v>124</v>
      </c>
      <c r="C229" s="28">
        <v>6.1</v>
      </c>
      <c r="D229" s="28" t="s">
        <v>315</v>
      </c>
      <c r="E229" s="75">
        <v>2</v>
      </c>
      <c r="F229" s="93">
        <v>450000</v>
      </c>
      <c r="G229" s="75">
        <v>900000</v>
      </c>
      <c r="H229" s="94"/>
    </row>
    <row r="230" spans="1:8" s="98" customFormat="1" ht="48" outlineLevel="2" x14ac:dyDescent="0.8">
      <c r="A230" s="28">
        <v>20</v>
      </c>
      <c r="B230" s="26" t="s">
        <v>130</v>
      </c>
      <c r="C230" s="28">
        <v>6.1</v>
      </c>
      <c r="D230" s="28" t="s">
        <v>315</v>
      </c>
      <c r="E230" s="75">
        <v>1</v>
      </c>
      <c r="F230" s="93">
        <v>350000</v>
      </c>
      <c r="G230" s="75">
        <v>350000</v>
      </c>
      <c r="H230" s="94"/>
    </row>
    <row r="231" spans="1:8" s="98" customFormat="1" ht="48" outlineLevel="2" x14ac:dyDescent="0.8">
      <c r="A231" s="28">
        <v>21</v>
      </c>
      <c r="B231" s="26" t="s">
        <v>135</v>
      </c>
      <c r="C231" s="28">
        <v>6.1</v>
      </c>
      <c r="D231" s="28" t="s">
        <v>315</v>
      </c>
      <c r="E231" s="75">
        <v>1</v>
      </c>
      <c r="F231" s="93">
        <v>570000</v>
      </c>
      <c r="G231" s="75">
        <v>570000</v>
      </c>
      <c r="H231" s="94"/>
    </row>
    <row r="232" spans="1:8" s="98" customFormat="1" ht="48" outlineLevel="2" x14ac:dyDescent="0.8">
      <c r="A232" s="28">
        <v>22</v>
      </c>
      <c r="B232" s="26" t="s">
        <v>351</v>
      </c>
      <c r="C232" s="28">
        <v>6.1</v>
      </c>
      <c r="D232" s="28" t="s">
        <v>315</v>
      </c>
      <c r="E232" s="75">
        <v>1</v>
      </c>
      <c r="F232" s="93">
        <v>250000</v>
      </c>
      <c r="G232" s="75">
        <v>250000</v>
      </c>
      <c r="H232" s="94"/>
    </row>
    <row r="233" spans="1:8" s="98" customFormat="1" ht="48" outlineLevel="2" x14ac:dyDescent="0.8">
      <c r="A233" s="28">
        <v>23</v>
      </c>
      <c r="B233" s="26" t="s">
        <v>137</v>
      </c>
      <c r="C233" s="28">
        <v>6.1</v>
      </c>
      <c r="D233" s="28" t="s">
        <v>315</v>
      </c>
      <c r="E233" s="75">
        <v>1</v>
      </c>
      <c r="F233" s="93">
        <v>250000</v>
      </c>
      <c r="G233" s="75">
        <v>250000</v>
      </c>
      <c r="H233" s="94"/>
    </row>
    <row r="234" spans="1:8" s="98" customFormat="1" ht="48" outlineLevel="2" x14ac:dyDescent="0.8">
      <c r="A234" s="28">
        <v>24</v>
      </c>
      <c r="B234" s="26" t="s">
        <v>138</v>
      </c>
      <c r="C234" s="28">
        <v>6.1</v>
      </c>
      <c r="D234" s="28" t="s">
        <v>315</v>
      </c>
      <c r="E234" s="75">
        <v>1</v>
      </c>
      <c r="F234" s="93">
        <v>3500000</v>
      </c>
      <c r="G234" s="75">
        <v>3500000</v>
      </c>
      <c r="H234" s="94"/>
    </row>
    <row r="235" spans="1:8" s="98" customFormat="1" ht="48" outlineLevel="2" x14ac:dyDescent="0.8">
      <c r="A235" s="28">
        <v>25</v>
      </c>
      <c r="B235" s="26" t="s">
        <v>353</v>
      </c>
      <c r="C235" s="28">
        <v>6.1</v>
      </c>
      <c r="D235" s="28" t="s">
        <v>324</v>
      </c>
      <c r="E235" s="75">
        <v>1</v>
      </c>
      <c r="F235" s="93">
        <v>590000</v>
      </c>
      <c r="G235" s="75">
        <v>590000</v>
      </c>
      <c r="H235" s="94"/>
    </row>
    <row r="236" spans="1:8" s="98" customFormat="1" ht="48" outlineLevel="2" x14ac:dyDescent="0.8">
      <c r="A236" s="28">
        <v>26</v>
      </c>
      <c r="B236" s="26" t="s">
        <v>144</v>
      </c>
      <c r="C236" s="28">
        <v>6.1</v>
      </c>
      <c r="D236" s="28" t="s">
        <v>315</v>
      </c>
      <c r="E236" s="75">
        <v>8</v>
      </c>
      <c r="F236" s="93">
        <v>150000</v>
      </c>
      <c r="G236" s="75">
        <v>1200000</v>
      </c>
      <c r="H236" s="94"/>
    </row>
    <row r="237" spans="1:8" s="77" customFormat="1" ht="24" outlineLevel="1" x14ac:dyDescent="0.8">
      <c r="A237" s="97"/>
      <c r="B237" s="78" t="s">
        <v>386</v>
      </c>
      <c r="C237" s="97"/>
      <c r="D237" s="92"/>
      <c r="E237" s="79"/>
      <c r="F237" s="79"/>
      <c r="G237" s="79">
        <f t="shared" ref="G237" si="56">SUM(G238:G242)</f>
        <v>1128000</v>
      </c>
      <c r="H237" s="79"/>
    </row>
    <row r="238" spans="1:8" s="98" customFormat="1" ht="48" outlineLevel="2" x14ac:dyDescent="0.8">
      <c r="A238" s="28">
        <v>27</v>
      </c>
      <c r="B238" s="26" t="s">
        <v>128</v>
      </c>
      <c r="C238" s="28">
        <v>2.4</v>
      </c>
      <c r="D238" s="28" t="s">
        <v>315</v>
      </c>
      <c r="E238" s="75">
        <v>2</v>
      </c>
      <c r="F238" s="93">
        <v>350000</v>
      </c>
      <c r="G238" s="75">
        <v>700000</v>
      </c>
      <c r="H238" s="94"/>
    </row>
    <row r="239" spans="1:8" s="98" customFormat="1" ht="48" outlineLevel="2" x14ac:dyDescent="0.8">
      <c r="A239" s="28">
        <v>28</v>
      </c>
      <c r="B239" s="26" t="s">
        <v>141</v>
      </c>
      <c r="C239" s="28">
        <v>2.4</v>
      </c>
      <c r="D239" s="28" t="s">
        <v>315</v>
      </c>
      <c r="E239" s="75">
        <v>4</v>
      </c>
      <c r="F239" s="108">
        <v>23000</v>
      </c>
      <c r="G239" s="75">
        <v>92000</v>
      </c>
      <c r="H239" s="94"/>
    </row>
    <row r="240" spans="1:8" s="98" customFormat="1" ht="72" outlineLevel="2" x14ac:dyDescent="0.8">
      <c r="A240" s="28">
        <v>29</v>
      </c>
      <c r="B240" s="26" t="s">
        <v>142</v>
      </c>
      <c r="C240" s="28">
        <v>2.4</v>
      </c>
      <c r="D240" s="28" t="s">
        <v>316</v>
      </c>
      <c r="E240" s="75">
        <v>2</v>
      </c>
      <c r="F240" s="91">
        <v>37000</v>
      </c>
      <c r="G240" s="75">
        <v>74000</v>
      </c>
      <c r="H240" s="94"/>
    </row>
    <row r="241" spans="1:8" s="98" customFormat="1" ht="48" outlineLevel="2" x14ac:dyDescent="0.8">
      <c r="A241" s="28">
        <v>30</v>
      </c>
      <c r="B241" s="26" t="s">
        <v>143</v>
      </c>
      <c r="C241" s="28">
        <v>2.4</v>
      </c>
      <c r="D241" s="28" t="s">
        <v>324</v>
      </c>
      <c r="E241" s="75">
        <v>1</v>
      </c>
      <c r="F241" s="93">
        <v>22000</v>
      </c>
      <c r="G241" s="75">
        <v>22000</v>
      </c>
      <c r="H241" s="94"/>
    </row>
    <row r="242" spans="1:8" s="98" customFormat="1" ht="48" outlineLevel="2" x14ac:dyDescent="0.8">
      <c r="A242" s="28">
        <v>31</v>
      </c>
      <c r="B242" s="26" t="s">
        <v>469</v>
      </c>
      <c r="C242" s="28">
        <v>2.4</v>
      </c>
      <c r="D242" s="28" t="s">
        <v>315</v>
      </c>
      <c r="E242" s="75">
        <v>1</v>
      </c>
      <c r="F242" s="93">
        <v>240000</v>
      </c>
      <c r="G242" s="75">
        <v>240000</v>
      </c>
      <c r="H242" s="94"/>
    </row>
    <row r="243" spans="1:8" s="77" customFormat="1" ht="24" outlineLevel="1" x14ac:dyDescent="0.8">
      <c r="A243" s="88"/>
      <c r="B243" s="78" t="s">
        <v>392</v>
      </c>
      <c r="C243" s="97"/>
      <c r="D243" s="92"/>
      <c r="E243" s="79"/>
      <c r="F243" s="79"/>
      <c r="G243" s="79">
        <f t="shared" ref="G243" si="57">G244</f>
        <v>770400</v>
      </c>
      <c r="H243" s="79"/>
    </row>
    <row r="244" spans="1:8" s="98" customFormat="1" ht="48" outlineLevel="2" x14ac:dyDescent="0.8">
      <c r="A244" s="28">
        <v>32</v>
      </c>
      <c r="B244" s="26" t="s">
        <v>146</v>
      </c>
      <c r="C244" s="28">
        <v>2.1</v>
      </c>
      <c r="D244" s="28" t="s">
        <v>322</v>
      </c>
      <c r="E244" s="75">
        <v>1</v>
      </c>
      <c r="F244" s="93">
        <v>770400</v>
      </c>
      <c r="G244" s="75">
        <v>770400</v>
      </c>
      <c r="H244" s="94"/>
    </row>
    <row r="245" spans="1:8" s="77" customFormat="1" ht="24" x14ac:dyDescent="0.8">
      <c r="A245" s="84"/>
      <c r="B245" s="85" t="s">
        <v>382</v>
      </c>
      <c r="C245" s="84"/>
      <c r="D245" s="86"/>
      <c r="E245" s="87"/>
      <c r="F245" s="87"/>
      <c r="G245" s="87">
        <f t="shared" ref="G245" si="58">G246</f>
        <v>877200</v>
      </c>
      <c r="H245" s="87"/>
    </row>
    <row r="246" spans="1:8" s="77" customFormat="1" ht="24" outlineLevel="1" x14ac:dyDescent="0.8">
      <c r="A246" s="88"/>
      <c r="B246" s="109" t="s">
        <v>393</v>
      </c>
      <c r="C246" s="88"/>
      <c r="D246" s="74"/>
      <c r="E246" s="79"/>
      <c r="F246" s="79"/>
      <c r="G246" s="79">
        <f t="shared" ref="G246" si="59">G247</f>
        <v>877200</v>
      </c>
      <c r="H246" s="90"/>
    </row>
    <row r="247" spans="1:8" s="77" customFormat="1" ht="48" outlineLevel="2" x14ac:dyDescent="0.8">
      <c r="A247" s="73">
        <v>33</v>
      </c>
      <c r="B247" s="26" t="s">
        <v>147</v>
      </c>
      <c r="C247" s="28">
        <v>2.1</v>
      </c>
      <c r="D247" s="74" t="s">
        <v>319</v>
      </c>
      <c r="E247" s="75">
        <v>1</v>
      </c>
      <c r="F247" s="75">
        <v>877200</v>
      </c>
      <c r="G247" s="75">
        <v>877200</v>
      </c>
      <c r="H247" s="76"/>
    </row>
    <row r="248" spans="1:8" s="77" customFormat="1" ht="24" x14ac:dyDescent="0.8">
      <c r="A248" s="80"/>
      <c r="B248" s="81" t="s">
        <v>148</v>
      </c>
      <c r="C248" s="80"/>
      <c r="D248" s="82"/>
      <c r="E248" s="83"/>
      <c r="F248" s="83"/>
      <c r="G248" s="83">
        <f t="shared" ref="G248:G249" si="60">G249</f>
        <v>325200</v>
      </c>
      <c r="H248" s="83"/>
    </row>
    <row r="249" spans="1:8" s="77" customFormat="1" ht="24" x14ac:dyDescent="0.8">
      <c r="A249" s="84"/>
      <c r="B249" s="85" t="s">
        <v>385</v>
      </c>
      <c r="C249" s="84"/>
      <c r="D249" s="86"/>
      <c r="E249" s="87"/>
      <c r="F249" s="87"/>
      <c r="G249" s="87">
        <f t="shared" si="60"/>
        <v>325200</v>
      </c>
      <c r="H249" s="87"/>
    </row>
    <row r="250" spans="1:8" s="77" customFormat="1" ht="24" outlineLevel="1" x14ac:dyDescent="0.8">
      <c r="A250" s="88"/>
      <c r="B250" s="78" t="s">
        <v>388</v>
      </c>
      <c r="C250" s="88"/>
      <c r="D250" s="74"/>
      <c r="E250" s="79"/>
      <c r="F250" s="79"/>
      <c r="G250" s="79">
        <f t="shared" ref="G250" si="61">SUM(G251:G258)</f>
        <v>325200</v>
      </c>
      <c r="H250" s="90"/>
    </row>
    <row r="251" spans="1:8" s="98" customFormat="1" ht="48" outlineLevel="2" x14ac:dyDescent="0.8">
      <c r="A251" s="28">
        <v>1</v>
      </c>
      <c r="B251" s="26" t="s">
        <v>149</v>
      </c>
      <c r="C251" s="28">
        <v>2.1</v>
      </c>
      <c r="D251" s="28" t="s">
        <v>315</v>
      </c>
      <c r="E251" s="75">
        <v>3</v>
      </c>
      <c r="F251" s="91">
        <v>6400</v>
      </c>
      <c r="G251" s="75">
        <v>19200</v>
      </c>
      <c r="H251" s="94"/>
    </row>
    <row r="252" spans="1:8" s="98" customFormat="1" ht="48" outlineLevel="2" x14ac:dyDescent="0.8">
      <c r="A252" s="28">
        <v>2</v>
      </c>
      <c r="B252" s="26" t="s">
        <v>470</v>
      </c>
      <c r="C252" s="28">
        <v>2.1</v>
      </c>
      <c r="D252" s="28" t="s">
        <v>315</v>
      </c>
      <c r="E252" s="75">
        <v>3</v>
      </c>
      <c r="F252" s="91">
        <v>6400</v>
      </c>
      <c r="G252" s="75">
        <v>19200</v>
      </c>
      <c r="H252" s="94"/>
    </row>
    <row r="253" spans="1:8" s="98" customFormat="1" ht="48" outlineLevel="2" x14ac:dyDescent="0.8">
      <c r="A253" s="28">
        <v>3</v>
      </c>
      <c r="B253" s="26" t="s">
        <v>471</v>
      </c>
      <c r="C253" s="28">
        <v>2.1</v>
      </c>
      <c r="D253" s="28" t="s">
        <v>315</v>
      </c>
      <c r="E253" s="75">
        <v>3</v>
      </c>
      <c r="F253" s="91">
        <v>6400</v>
      </c>
      <c r="G253" s="75">
        <v>19200</v>
      </c>
      <c r="H253" s="94"/>
    </row>
    <row r="254" spans="1:8" s="98" customFormat="1" ht="48" outlineLevel="2" x14ac:dyDescent="0.8">
      <c r="A254" s="28">
        <v>4</v>
      </c>
      <c r="B254" s="26" t="s">
        <v>150</v>
      </c>
      <c r="C254" s="28">
        <v>2.1</v>
      </c>
      <c r="D254" s="28" t="s">
        <v>315</v>
      </c>
      <c r="E254" s="75">
        <v>3</v>
      </c>
      <c r="F254" s="91">
        <v>6400</v>
      </c>
      <c r="G254" s="75">
        <v>19200</v>
      </c>
      <c r="H254" s="94"/>
    </row>
    <row r="255" spans="1:8" s="98" customFormat="1" ht="48" outlineLevel="2" x14ac:dyDescent="0.8">
      <c r="A255" s="28">
        <v>5</v>
      </c>
      <c r="B255" s="26" t="s">
        <v>472</v>
      </c>
      <c r="C255" s="28">
        <v>2.1</v>
      </c>
      <c r="D255" s="28" t="s">
        <v>315</v>
      </c>
      <c r="E255" s="75">
        <v>3</v>
      </c>
      <c r="F255" s="91">
        <v>6400</v>
      </c>
      <c r="G255" s="75">
        <v>19200</v>
      </c>
      <c r="H255" s="94"/>
    </row>
    <row r="256" spans="1:8" s="98" customFormat="1" ht="48" outlineLevel="2" x14ac:dyDescent="0.8">
      <c r="A256" s="28">
        <v>6</v>
      </c>
      <c r="B256" s="26" t="s">
        <v>151</v>
      </c>
      <c r="C256" s="28">
        <v>2.1</v>
      </c>
      <c r="D256" s="28" t="s">
        <v>315</v>
      </c>
      <c r="E256" s="75">
        <v>3</v>
      </c>
      <c r="F256" s="91">
        <v>6400</v>
      </c>
      <c r="G256" s="75">
        <v>19200</v>
      </c>
      <c r="H256" s="94"/>
    </row>
    <row r="257" spans="1:8" s="98" customFormat="1" ht="48" outlineLevel="2" x14ac:dyDescent="0.8">
      <c r="A257" s="28">
        <v>7</v>
      </c>
      <c r="B257" s="26" t="s">
        <v>152</v>
      </c>
      <c r="C257" s="28">
        <v>2.1</v>
      </c>
      <c r="D257" s="28" t="s">
        <v>315</v>
      </c>
      <c r="E257" s="75">
        <v>3</v>
      </c>
      <c r="F257" s="91">
        <v>35000</v>
      </c>
      <c r="G257" s="75">
        <v>105000</v>
      </c>
      <c r="H257" s="94"/>
    </row>
    <row r="258" spans="1:8" s="98" customFormat="1" ht="48" outlineLevel="2" x14ac:dyDescent="0.8">
      <c r="A258" s="28">
        <v>8</v>
      </c>
      <c r="B258" s="26" t="s">
        <v>153</v>
      </c>
      <c r="C258" s="28">
        <v>2.1</v>
      </c>
      <c r="D258" s="28" t="s">
        <v>315</v>
      </c>
      <c r="E258" s="75">
        <v>3</v>
      </c>
      <c r="F258" s="91">
        <v>35000</v>
      </c>
      <c r="G258" s="75">
        <v>105000</v>
      </c>
      <c r="H258" s="94"/>
    </row>
    <row r="259" spans="1:8" s="77" customFormat="1" ht="24" x14ac:dyDescent="0.8">
      <c r="A259" s="80"/>
      <c r="B259" s="81" t="s">
        <v>370</v>
      </c>
      <c r="C259" s="80"/>
      <c r="D259" s="82"/>
      <c r="E259" s="83"/>
      <c r="F259" s="83"/>
      <c r="G259" s="83">
        <f>G260+G288</f>
        <v>9154400</v>
      </c>
      <c r="H259" s="83"/>
    </row>
    <row r="260" spans="1:8" s="77" customFormat="1" ht="24" x14ac:dyDescent="0.8">
      <c r="A260" s="84"/>
      <c r="B260" s="85" t="s">
        <v>385</v>
      </c>
      <c r="C260" s="84"/>
      <c r="D260" s="86"/>
      <c r="E260" s="87"/>
      <c r="F260" s="87"/>
      <c r="G260" s="87">
        <f t="shared" ref="G260" si="62">G261+G266+G269+G286</f>
        <v>8798800</v>
      </c>
      <c r="H260" s="87"/>
    </row>
    <row r="261" spans="1:8" s="110" customFormat="1" ht="24" outlineLevel="1" x14ac:dyDescent="0.8">
      <c r="A261" s="97"/>
      <c r="B261" s="78" t="s">
        <v>386</v>
      </c>
      <c r="C261" s="97"/>
      <c r="D261" s="92"/>
      <c r="E261" s="79"/>
      <c r="F261" s="79"/>
      <c r="G261" s="79">
        <f t="shared" ref="G261" si="63">SUM(G262:G265)</f>
        <v>60600</v>
      </c>
      <c r="H261" s="79"/>
    </row>
    <row r="262" spans="1:8" s="110" customFormat="1" ht="48" outlineLevel="2" collapsed="1" x14ac:dyDescent="0.8">
      <c r="A262" s="28">
        <v>1</v>
      </c>
      <c r="B262" s="26" t="s">
        <v>160</v>
      </c>
      <c r="C262" s="28">
        <v>2.4</v>
      </c>
      <c r="D262" s="28" t="s">
        <v>315</v>
      </c>
      <c r="E262" s="75">
        <v>1</v>
      </c>
      <c r="F262" s="53">
        <v>8000</v>
      </c>
      <c r="G262" s="75">
        <v>8000</v>
      </c>
      <c r="H262" s="94"/>
    </row>
    <row r="263" spans="1:8" s="98" customFormat="1" ht="48" outlineLevel="2" x14ac:dyDescent="0.8">
      <c r="A263" s="28">
        <v>2</v>
      </c>
      <c r="B263" s="26" t="s">
        <v>161</v>
      </c>
      <c r="C263" s="28">
        <v>2.4</v>
      </c>
      <c r="D263" s="28" t="s">
        <v>315</v>
      </c>
      <c r="E263" s="75">
        <v>3</v>
      </c>
      <c r="F263" s="91">
        <v>3300</v>
      </c>
      <c r="G263" s="75">
        <v>9900</v>
      </c>
      <c r="H263" s="94"/>
    </row>
    <row r="264" spans="1:8" s="98" customFormat="1" ht="48" outlineLevel="2" x14ac:dyDescent="0.8">
      <c r="A264" s="28">
        <v>3</v>
      </c>
      <c r="B264" s="26" t="s">
        <v>162</v>
      </c>
      <c r="C264" s="28">
        <v>2.4</v>
      </c>
      <c r="D264" s="28" t="s">
        <v>315</v>
      </c>
      <c r="E264" s="75">
        <v>3</v>
      </c>
      <c r="F264" s="91">
        <v>8900</v>
      </c>
      <c r="G264" s="75">
        <v>26700</v>
      </c>
      <c r="H264" s="94"/>
    </row>
    <row r="265" spans="1:8" s="98" customFormat="1" ht="48" outlineLevel="2" x14ac:dyDescent="0.8">
      <c r="A265" s="28">
        <v>4</v>
      </c>
      <c r="B265" s="26" t="s">
        <v>171</v>
      </c>
      <c r="C265" s="28">
        <v>2.4</v>
      </c>
      <c r="D265" s="28" t="s">
        <v>315</v>
      </c>
      <c r="E265" s="75">
        <v>1</v>
      </c>
      <c r="F265" s="91">
        <v>16000</v>
      </c>
      <c r="G265" s="75">
        <v>16000</v>
      </c>
      <c r="H265" s="94"/>
    </row>
    <row r="266" spans="1:8" s="98" customFormat="1" ht="24" outlineLevel="1" x14ac:dyDescent="0.8">
      <c r="A266" s="28"/>
      <c r="B266" s="78" t="s">
        <v>394</v>
      </c>
      <c r="C266" s="28"/>
      <c r="D266" s="28"/>
      <c r="E266" s="79"/>
      <c r="F266" s="79"/>
      <c r="G266" s="79">
        <f t="shared" ref="G266" si="64">SUM(G267:G268)</f>
        <v>1363400</v>
      </c>
      <c r="H266" s="94"/>
    </row>
    <row r="267" spans="1:8" s="98" customFormat="1" ht="48" outlineLevel="2" x14ac:dyDescent="0.8">
      <c r="A267" s="28">
        <v>5</v>
      </c>
      <c r="B267" s="26" t="s">
        <v>169</v>
      </c>
      <c r="C267" s="28">
        <v>5.0999999999999996</v>
      </c>
      <c r="D267" s="28" t="s">
        <v>318</v>
      </c>
      <c r="E267" s="75">
        <v>6</v>
      </c>
      <c r="F267" s="91">
        <v>51400</v>
      </c>
      <c r="G267" s="75">
        <v>308400</v>
      </c>
      <c r="H267" s="94"/>
    </row>
    <row r="268" spans="1:8" s="98" customFormat="1" ht="72" outlineLevel="2" x14ac:dyDescent="0.8">
      <c r="A268" s="28">
        <v>6</v>
      </c>
      <c r="B268" s="26" t="s">
        <v>170</v>
      </c>
      <c r="C268" s="28">
        <v>5.0999999999999996</v>
      </c>
      <c r="D268" s="28" t="s">
        <v>318</v>
      </c>
      <c r="E268" s="75">
        <v>1</v>
      </c>
      <c r="F268" s="91">
        <v>1055000</v>
      </c>
      <c r="G268" s="75">
        <v>1055000</v>
      </c>
      <c r="H268" s="94"/>
    </row>
    <row r="269" spans="1:8" s="98" customFormat="1" ht="24" outlineLevel="1" x14ac:dyDescent="0.8">
      <c r="A269" s="28"/>
      <c r="B269" s="78" t="s">
        <v>388</v>
      </c>
      <c r="C269" s="28"/>
      <c r="D269" s="28"/>
      <c r="E269" s="79"/>
      <c r="F269" s="79"/>
      <c r="G269" s="79">
        <f t="shared" ref="G269" si="65">SUM(G270:G285)</f>
        <v>7346900</v>
      </c>
      <c r="H269" s="94"/>
    </row>
    <row r="270" spans="1:8" s="98" customFormat="1" ht="48" outlineLevel="2" x14ac:dyDescent="0.8">
      <c r="A270" s="28">
        <v>7</v>
      </c>
      <c r="B270" s="26" t="s">
        <v>154</v>
      </c>
      <c r="C270" s="28">
        <v>6.1</v>
      </c>
      <c r="D270" s="28" t="s">
        <v>315</v>
      </c>
      <c r="E270" s="75">
        <v>1</v>
      </c>
      <c r="F270" s="91">
        <v>450000</v>
      </c>
      <c r="G270" s="75">
        <v>450000</v>
      </c>
      <c r="H270" s="94"/>
    </row>
    <row r="271" spans="1:8" s="98" customFormat="1" ht="48" outlineLevel="2" x14ac:dyDescent="0.8">
      <c r="A271" s="28">
        <v>8</v>
      </c>
      <c r="B271" s="26" t="s">
        <v>155</v>
      </c>
      <c r="C271" s="28">
        <v>2.2000000000000002</v>
      </c>
      <c r="D271" s="28" t="s">
        <v>315</v>
      </c>
      <c r="E271" s="75">
        <v>3</v>
      </c>
      <c r="F271" s="91">
        <v>10000</v>
      </c>
      <c r="G271" s="75">
        <v>30000</v>
      </c>
      <c r="H271" s="94"/>
    </row>
    <row r="272" spans="1:8" s="98" customFormat="1" ht="48" outlineLevel="2" x14ac:dyDescent="0.8">
      <c r="A272" s="28">
        <v>9</v>
      </c>
      <c r="B272" s="26" t="s">
        <v>355</v>
      </c>
      <c r="C272" s="28">
        <v>5.3</v>
      </c>
      <c r="D272" s="28" t="s">
        <v>315</v>
      </c>
      <c r="E272" s="75">
        <v>1</v>
      </c>
      <c r="F272" s="91">
        <v>11000</v>
      </c>
      <c r="G272" s="75">
        <v>11000</v>
      </c>
      <c r="H272" s="94"/>
    </row>
    <row r="273" spans="1:8" s="98" customFormat="1" ht="48" outlineLevel="2" x14ac:dyDescent="0.8">
      <c r="A273" s="28">
        <v>10</v>
      </c>
      <c r="B273" s="26" t="s">
        <v>156</v>
      </c>
      <c r="C273" s="28">
        <v>6.1</v>
      </c>
      <c r="D273" s="28" t="s">
        <v>315</v>
      </c>
      <c r="E273" s="75">
        <v>1</v>
      </c>
      <c r="F273" s="91">
        <v>180000</v>
      </c>
      <c r="G273" s="75">
        <v>180000</v>
      </c>
      <c r="H273" s="94"/>
    </row>
    <row r="274" spans="1:8" s="98" customFormat="1" ht="48" outlineLevel="2" x14ac:dyDescent="0.8">
      <c r="A274" s="28">
        <v>11</v>
      </c>
      <c r="B274" s="26" t="s">
        <v>157</v>
      </c>
      <c r="C274" s="28">
        <v>6.1</v>
      </c>
      <c r="D274" s="28" t="s">
        <v>315</v>
      </c>
      <c r="E274" s="75">
        <v>1</v>
      </c>
      <c r="F274" s="91">
        <v>300000</v>
      </c>
      <c r="G274" s="75">
        <v>300000</v>
      </c>
      <c r="H274" s="94"/>
    </row>
    <row r="275" spans="1:8" s="98" customFormat="1" ht="48" outlineLevel="2" x14ac:dyDescent="0.8">
      <c r="A275" s="28">
        <v>12</v>
      </c>
      <c r="B275" s="26" t="s">
        <v>159</v>
      </c>
      <c r="C275" s="28">
        <v>5.0999999999999996</v>
      </c>
      <c r="D275" s="28" t="s">
        <v>315</v>
      </c>
      <c r="E275" s="75">
        <v>1</v>
      </c>
      <c r="F275" s="91">
        <v>916000</v>
      </c>
      <c r="G275" s="75">
        <v>916000</v>
      </c>
      <c r="H275" s="94"/>
    </row>
    <row r="276" spans="1:8" s="98" customFormat="1" ht="72" outlineLevel="2" x14ac:dyDescent="0.8">
      <c r="A276" s="28">
        <v>13</v>
      </c>
      <c r="B276" s="26" t="s">
        <v>163</v>
      </c>
      <c r="C276" s="28">
        <v>6.1</v>
      </c>
      <c r="D276" s="28" t="s">
        <v>315</v>
      </c>
      <c r="E276" s="75">
        <v>1</v>
      </c>
      <c r="F276" s="75">
        <v>3000000</v>
      </c>
      <c r="G276" s="75">
        <v>3000000</v>
      </c>
      <c r="H276" s="94"/>
    </row>
    <row r="277" spans="1:8" s="98" customFormat="1" ht="48" outlineLevel="2" x14ac:dyDescent="0.8">
      <c r="A277" s="28">
        <v>14</v>
      </c>
      <c r="B277" s="26" t="s">
        <v>164</v>
      </c>
      <c r="C277" s="28">
        <v>6.1</v>
      </c>
      <c r="D277" s="28" t="s">
        <v>315</v>
      </c>
      <c r="E277" s="75">
        <v>1</v>
      </c>
      <c r="F277" s="91">
        <v>856000</v>
      </c>
      <c r="G277" s="75">
        <v>856000</v>
      </c>
      <c r="H277" s="94"/>
    </row>
    <row r="278" spans="1:8" s="98" customFormat="1" ht="48" outlineLevel="2" x14ac:dyDescent="0.8">
      <c r="A278" s="28">
        <v>15</v>
      </c>
      <c r="B278" s="26" t="s">
        <v>165</v>
      </c>
      <c r="C278" s="28">
        <v>2.2000000000000002</v>
      </c>
      <c r="D278" s="28" t="s">
        <v>315</v>
      </c>
      <c r="E278" s="75">
        <v>1</v>
      </c>
      <c r="F278" s="91">
        <v>51400</v>
      </c>
      <c r="G278" s="75">
        <v>51400</v>
      </c>
      <c r="H278" s="94"/>
    </row>
    <row r="279" spans="1:8" s="98" customFormat="1" ht="48" outlineLevel="2" x14ac:dyDescent="0.8">
      <c r="A279" s="28">
        <v>16</v>
      </c>
      <c r="B279" s="26" t="s">
        <v>166</v>
      </c>
      <c r="C279" s="28">
        <v>5.0999999999999996</v>
      </c>
      <c r="D279" s="28" t="s">
        <v>317</v>
      </c>
      <c r="E279" s="75">
        <v>10</v>
      </c>
      <c r="F279" s="91">
        <v>30000</v>
      </c>
      <c r="G279" s="75">
        <v>300000</v>
      </c>
      <c r="H279" s="94"/>
    </row>
    <row r="280" spans="1:8" s="98" customFormat="1" ht="48" outlineLevel="2" x14ac:dyDescent="0.8">
      <c r="A280" s="28">
        <v>17</v>
      </c>
      <c r="B280" s="26" t="s">
        <v>167</v>
      </c>
      <c r="C280" s="28">
        <v>2.2000000000000002</v>
      </c>
      <c r="D280" s="28" t="s">
        <v>324</v>
      </c>
      <c r="E280" s="75">
        <v>1</v>
      </c>
      <c r="F280" s="91">
        <v>128400</v>
      </c>
      <c r="G280" s="75">
        <v>128400</v>
      </c>
      <c r="H280" s="94"/>
    </row>
    <row r="281" spans="1:8" s="98" customFormat="1" ht="48" outlineLevel="2" x14ac:dyDescent="0.8">
      <c r="A281" s="28">
        <v>18</v>
      </c>
      <c r="B281" s="26" t="s">
        <v>473</v>
      </c>
      <c r="C281" s="28">
        <v>5.3</v>
      </c>
      <c r="D281" s="28" t="s">
        <v>324</v>
      </c>
      <c r="E281" s="75">
        <v>1</v>
      </c>
      <c r="F281" s="91">
        <v>74900</v>
      </c>
      <c r="G281" s="75">
        <v>74900</v>
      </c>
      <c r="H281" s="94"/>
    </row>
    <row r="282" spans="1:8" s="98" customFormat="1" ht="48" outlineLevel="2" x14ac:dyDescent="0.8">
      <c r="A282" s="28">
        <v>19</v>
      </c>
      <c r="B282" s="26" t="s">
        <v>168</v>
      </c>
      <c r="C282" s="28">
        <v>6.1</v>
      </c>
      <c r="D282" s="28" t="s">
        <v>315</v>
      </c>
      <c r="E282" s="75">
        <v>4</v>
      </c>
      <c r="F282" s="91">
        <v>150000</v>
      </c>
      <c r="G282" s="75">
        <v>600000</v>
      </c>
      <c r="H282" s="94"/>
    </row>
    <row r="283" spans="1:8" s="98" customFormat="1" ht="48" outlineLevel="2" x14ac:dyDescent="0.8">
      <c r="A283" s="28">
        <v>20</v>
      </c>
      <c r="B283" s="26" t="s">
        <v>172</v>
      </c>
      <c r="C283" s="28">
        <v>6.1</v>
      </c>
      <c r="D283" s="28" t="s">
        <v>326</v>
      </c>
      <c r="E283" s="75">
        <v>3</v>
      </c>
      <c r="F283" s="91">
        <v>128400</v>
      </c>
      <c r="G283" s="75">
        <v>385200</v>
      </c>
      <c r="H283" s="94"/>
    </row>
    <row r="284" spans="1:8" s="98" customFormat="1" ht="48" outlineLevel="2" x14ac:dyDescent="0.8">
      <c r="A284" s="28">
        <v>21</v>
      </c>
      <c r="B284" s="26" t="s">
        <v>173</v>
      </c>
      <c r="C284" s="28">
        <v>2.2000000000000002</v>
      </c>
      <c r="D284" s="28" t="s">
        <v>327</v>
      </c>
      <c r="E284" s="75">
        <v>5</v>
      </c>
      <c r="F284" s="91">
        <v>6400</v>
      </c>
      <c r="G284" s="75">
        <v>32000</v>
      </c>
      <c r="H284" s="94"/>
    </row>
    <row r="285" spans="1:8" s="98" customFormat="1" ht="48" outlineLevel="2" x14ac:dyDescent="0.8">
      <c r="A285" s="28">
        <v>22</v>
      </c>
      <c r="B285" s="26" t="s">
        <v>174</v>
      </c>
      <c r="C285" s="28">
        <v>2.2000000000000002</v>
      </c>
      <c r="D285" s="28" t="s">
        <v>327</v>
      </c>
      <c r="E285" s="75">
        <v>5</v>
      </c>
      <c r="F285" s="91">
        <v>6400</v>
      </c>
      <c r="G285" s="75">
        <v>32000</v>
      </c>
      <c r="H285" s="94"/>
    </row>
    <row r="286" spans="1:8" s="77" customFormat="1" ht="24" outlineLevel="1" x14ac:dyDescent="0.8">
      <c r="A286" s="73"/>
      <c r="B286" s="78" t="s">
        <v>387</v>
      </c>
      <c r="C286" s="111"/>
      <c r="D286" s="111"/>
      <c r="E286" s="106"/>
      <c r="F286" s="106"/>
      <c r="G286" s="106">
        <f t="shared" ref="G286" si="66">G287</f>
        <v>27900</v>
      </c>
      <c r="H286" s="76"/>
    </row>
    <row r="287" spans="1:8" s="98" customFormat="1" ht="72" outlineLevel="2" x14ac:dyDescent="0.8">
      <c r="A287" s="28">
        <v>23</v>
      </c>
      <c r="B287" s="26" t="s">
        <v>158</v>
      </c>
      <c r="C287" s="28">
        <v>2.2000000000000002</v>
      </c>
      <c r="D287" s="28" t="s">
        <v>315</v>
      </c>
      <c r="E287" s="75">
        <v>1</v>
      </c>
      <c r="F287" s="91">
        <v>27900</v>
      </c>
      <c r="G287" s="75">
        <v>27900</v>
      </c>
      <c r="H287" s="94"/>
    </row>
    <row r="288" spans="1:8" s="77" customFormat="1" ht="24" x14ac:dyDescent="0.8">
      <c r="A288" s="84"/>
      <c r="B288" s="85" t="s">
        <v>382</v>
      </c>
      <c r="C288" s="85"/>
      <c r="D288" s="86"/>
      <c r="E288" s="87"/>
      <c r="F288" s="87"/>
      <c r="G288" s="87">
        <f t="shared" ref="G288" si="67">G289</f>
        <v>355600</v>
      </c>
      <c r="H288" s="87"/>
    </row>
    <row r="289" spans="1:8" s="77" customFormat="1" ht="24" outlineLevel="1" x14ac:dyDescent="0.8">
      <c r="A289" s="88"/>
      <c r="B289" s="109" t="s">
        <v>383</v>
      </c>
      <c r="C289" s="88"/>
      <c r="D289" s="74"/>
      <c r="E289" s="79"/>
      <c r="F289" s="79"/>
      <c r="G289" s="79">
        <f t="shared" ref="G289" si="68">G290</f>
        <v>355600</v>
      </c>
      <c r="H289" s="90"/>
    </row>
    <row r="290" spans="1:8" s="77" customFormat="1" ht="48" outlineLevel="2" x14ac:dyDescent="0.8">
      <c r="A290" s="73">
        <v>24</v>
      </c>
      <c r="B290" s="26" t="s">
        <v>175</v>
      </c>
      <c r="C290" s="28">
        <v>2.2000000000000002</v>
      </c>
      <c r="D290" s="74" t="s">
        <v>319</v>
      </c>
      <c r="E290" s="75">
        <v>1</v>
      </c>
      <c r="F290" s="75">
        <v>355600</v>
      </c>
      <c r="G290" s="75">
        <v>355600</v>
      </c>
      <c r="H290" s="76"/>
    </row>
    <row r="291" spans="1:8" s="77" customFormat="1" ht="24" x14ac:dyDescent="0.8">
      <c r="A291" s="80"/>
      <c r="B291" s="81" t="s">
        <v>369</v>
      </c>
      <c r="C291" s="80"/>
      <c r="D291" s="82"/>
      <c r="E291" s="83"/>
      <c r="F291" s="83"/>
      <c r="G291" s="83">
        <f>G292+G308</f>
        <v>11274600</v>
      </c>
      <c r="H291" s="83"/>
    </row>
    <row r="292" spans="1:8" s="77" customFormat="1" ht="24" x14ac:dyDescent="0.8">
      <c r="A292" s="84"/>
      <c r="B292" s="85" t="s">
        <v>385</v>
      </c>
      <c r="C292" s="84"/>
      <c r="D292" s="86"/>
      <c r="E292" s="87"/>
      <c r="F292" s="87"/>
      <c r="G292" s="87">
        <f t="shared" ref="G292" si="69">G293+G297+G299+G301+G306</f>
        <v>10148100</v>
      </c>
      <c r="H292" s="87"/>
    </row>
    <row r="293" spans="1:8" s="77" customFormat="1" ht="24" outlineLevel="1" x14ac:dyDescent="0.8">
      <c r="A293" s="88"/>
      <c r="B293" s="78" t="s">
        <v>386</v>
      </c>
      <c r="C293" s="88"/>
      <c r="D293" s="74"/>
      <c r="E293" s="79"/>
      <c r="F293" s="79"/>
      <c r="G293" s="79">
        <f t="shared" ref="G293" si="70">SUM(G294:G296)</f>
        <v>344000</v>
      </c>
      <c r="H293" s="90"/>
    </row>
    <row r="294" spans="1:8" s="98" customFormat="1" ht="72" outlineLevel="2" x14ac:dyDescent="0.8">
      <c r="A294" s="28">
        <v>1</v>
      </c>
      <c r="B294" s="26" t="s">
        <v>176</v>
      </c>
      <c r="C294" s="28">
        <v>2.4</v>
      </c>
      <c r="D294" s="28" t="s">
        <v>315</v>
      </c>
      <c r="E294" s="75">
        <v>5</v>
      </c>
      <c r="F294" s="91">
        <v>24000</v>
      </c>
      <c r="G294" s="75">
        <v>120000</v>
      </c>
      <c r="H294" s="94"/>
    </row>
    <row r="295" spans="1:8" s="98" customFormat="1" ht="48" outlineLevel="2" x14ac:dyDescent="0.8">
      <c r="A295" s="28">
        <v>2</v>
      </c>
      <c r="B295" s="26" t="s">
        <v>177</v>
      </c>
      <c r="C295" s="28">
        <v>2.4</v>
      </c>
      <c r="D295" s="28" t="s">
        <v>315</v>
      </c>
      <c r="E295" s="75">
        <v>10</v>
      </c>
      <c r="F295" s="91">
        <v>20000</v>
      </c>
      <c r="G295" s="75">
        <v>200000</v>
      </c>
      <c r="H295" s="94"/>
    </row>
    <row r="296" spans="1:8" s="98" customFormat="1" ht="48" outlineLevel="2" x14ac:dyDescent="0.8">
      <c r="A296" s="28">
        <v>3</v>
      </c>
      <c r="B296" s="26" t="s">
        <v>178</v>
      </c>
      <c r="C296" s="28">
        <v>2.4</v>
      </c>
      <c r="D296" s="28" t="s">
        <v>315</v>
      </c>
      <c r="E296" s="75">
        <v>3</v>
      </c>
      <c r="F296" s="91">
        <v>8000</v>
      </c>
      <c r="G296" s="75">
        <v>24000</v>
      </c>
      <c r="H296" s="94"/>
    </row>
    <row r="297" spans="1:8" s="98" customFormat="1" ht="24" outlineLevel="1" x14ac:dyDescent="0.8">
      <c r="A297" s="28"/>
      <c r="B297" s="78" t="s">
        <v>395</v>
      </c>
      <c r="C297" s="28"/>
      <c r="D297" s="28"/>
      <c r="E297" s="79"/>
      <c r="F297" s="79"/>
      <c r="G297" s="79">
        <f t="shared" ref="G297" si="71">SUM(G298)</f>
        <v>69000</v>
      </c>
      <c r="H297" s="94"/>
    </row>
    <row r="298" spans="1:8" s="98" customFormat="1" ht="48" outlineLevel="2" x14ac:dyDescent="0.8">
      <c r="A298" s="28">
        <v>4</v>
      </c>
      <c r="B298" s="26" t="s">
        <v>179</v>
      </c>
      <c r="C298" s="28">
        <v>2.2000000000000002</v>
      </c>
      <c r="D298" s="28" t="s">
        <v>316</v>
      </c>
      <c r="E298" s="75">
        <v>1</v>
      </c>
      <c r="F298" s="91">
        <v>69000</v>
      </c>
      <c r="G298" s="75">
        <v>69000</v>
      </c>
      <c r="H298" s="94"/>
    </row>
    <row r="299" spans="1:8" s="98" customFormat="1" ht="24" outlineLevel="1" x14ac:dyDescent="0.8">
      <c r="A299" s="28"/>
      <c r="B299" s="78" t="s">
        <v>394</v>
      </c>
      <c r="C299" s="28"/>
      <c r="D299" s="28"/>
      <c r="E299" s="79"/>
      <c r="F299" s="79"/>
      <c r="G299" s="79">
        <f t="shared" ref="G299" si="72">G300</f>
        <v>5454500</v>
      </c>
      <c r="H299" s="94"/>
    </row>
    <row r="300" spans="1:8" s="98" customFormat="1" ht="96" outlineLevel="2" x14ac:dyDescent="0.8">
      <c r="A300" s="28">
        <v>5</v>
      </c>
      <c r="B300" s="26" t="s">
        <v>180</v>
      </c>
      <c r="C300" s="28">
        <v>2.2000000000000002</v>
      </c>
      <c r="D300" s="28" t="s">
        <v>318</v>
      </c>
      <c r="E300" s="75">
        <v>5</v>
      </c>
      <c r="F300" s="91">
        <v>1090900</v>
      </c>
      <c r="G300" s="75">
        <v>5454500</v>
      </c>
      <c r="H300" s="94"/>
    </row>
    <row r="301" spans="1:8" s="98" customFormat="1" ht="24" outlineLevel="1" x14ac:dyDescent="0.8">
      <c r="A301" s="28"/>
      <c r="B301" s="78" t="s">
        <v>388</v>
      </c>
      <c r="C301" s="28"/>
      <c r="D301" s="28"/>
      <c r="E301" s="79"/>
      <c r="F301" s="79"/>
      <c r="G301" s="79">
        <f t="shared" ref="G301" si="73">SUM(G302:G305)</f>
        <v>4160000</v>
      </c>
      <c r="H301" s="94"/>
    </row>
    <row r="302" spans="1:8" s="98" customFormat="1" ht="48" outlineLevel="2" x14ac:dyDescent="0.8">
      <c r="A302" s="28">
        <v>6</v>
      </c>
      <c r="B302" s="26" t="s">
        <v>477</v>
      </c>
      <c r="C302" s="28">
        <v>5.2</v>
      </c>
      <c r="D302" s="28" t="s">
        <v>315</v>
      </c>
      <c r="E302" s="75">
        <v>2</v>
      </c>
      <c r="F302" s="91">
        <v>1500000</v>
      </c>
      <c r="G302" s="75">
        <v>3000000</v>
      </c>
      <c r="H302" s="94"/>
    </row>
    <row r="303" spans="1:8" s="98" customFormat="1" ht="48" outlineLevel="2" x14ac:dyDescent="0.8">
      <c r="A303" s="28">
        <v>7</v>
      </c>
      <c r="B303" s="26" t="s">
        <v>476</v>
      </c>
      <c r="C303" s="28">
        <v>2.2000000000000002</v>
      </c>
      <c r="D303" s="28" t="s">
        <v>315</v>
      </c>
      <c r="E303" s="75">
        <v>1</v>
      </c>
      <c r="F303" s="91">
        <v>340000</v>
      </c>
      <c r="G303" s="75">
        <v>340000</v>
      </c>
      <c r="H303" s="94"/>
    </row>
    <row r="304" spans="1:8" s="98" customFormat="1" ht="48" outlineLevel="2" x14ac:dyDescent="0.8">
      <c r="A304" s="28">
        <v>8</v>
      </c>
      <c r="B304" s="26" t="s">
        <v>475</v>
      </c>
      <c r="C304" s="28">
        <v>5.3</v>
      </c>
      <c r="D304" s="28" t="s">
        <v>315</v>
      </c>
      <c r="E304" s="75">
        <v>1</v>
      </c>
      <c r="F304" s="91">
        <v>140000</v>
      </c>
      <c r="G304" s="75">
        <v>140000</v>
      </c>
      <c r="H304" s="94"/>
    </row>
    <row r="305" spans="1:8" s="98" customFormat="1" ht="48" outlineLevel="2" x14ac:dyDescent="0.8">
      <c r="A305" s="28">
        <v>9</v>
      </c>
      <c r="B305" s="26" t="s">
        <v>474</v>
      </c>
      <c r="C305" s="28">
        <v>5.3</v>
      </c>
      <c r="D305" s="28" t="s">
        <v>315</v>
      </c>
      <c r="E305" s="75">
        <v>1</v>
      </c>
      <c r="F305" s="91">
        <v>680000</v>
      </c>
      <c r="G305" s="75">
        <v>680000</v>
      </c>
      <c r="H305" s="94"/>
    </row>
    <row r="306" spans="1:8" s="77" customFormat="1" ht="24" outlineLevel="1" x14ac:dyDescent="0.8">
      <c r="A306" s="73"/>
      <c r="B306" s="78" t="s">
        <v>387</v>
      </c>
      <c r="C306" s="111"/>
      <c r="D306" s="111"/>
      <c r="E306" s="106"/>
      <c r="F306" s="106"/>
      <c r="G306" s="106">
        <f t="shared" ref="G306" si="74">G307</f>
        <v>120600</v>
      </c>
      <c r="H306" s="76"/>
    </row>
    <row r="307" spans="1:8" s="98" customFormat="1" ht="48" outlineLevel="2" x14ac:dyDescent="0.8">
      <c r="A307" s="28">
        <v>10</v>
      </c>
      <c r="B307" s="26" t="s">
        <v>478</v>
      </c>
      <c r="C307" s="28">
        <v>2.2000000000000002</v>
      </c>
      <c r="D307" s="28" t="s">
        <v>316</v>
      </c>
      <c r="E307" s="75">
        <v>1</v>
      </c>
      <c r="F307" s="91">
        <v>120600</v>
      </c>
      <c r="G307" s="75">
        <v>120600</v>
      </c>
      <c r="H307" s="94"/>
    </row>
    <row r="308" spans="1:8" s="77" customFormat="1" ht="24" x14ac:dyDescent="0.8">
      <c r="A308" s="84"/>
      <c r="B308" s="85" t="s">
        <v>382</v>
      </c>
      <c r="C308" s="84"/>
      <c r="D308" s="86"/>
      <c r="E308" s="87"/>
      <c r="F308" s="87"/>
      <c r="G308" s="87">
        <f t="shared" ref="G308" si="75">G309</f>
        <v>1126500</v>
      </c>
      <c r="H308" s="87"/>
    </row>
    <row r="309" spans="1:8" s="77" customFormat="1" ht="24" outlineLevel="1" x14ac:dyDescent="0.8">
      <c r="A309" s="88"/>
      <c r="B309" s="109" t="s">
        <v>393</v>
      </c>
      <c r="C309" s="88"/>
      <c r="D309" s="74"/>
      <c r="E309" s="79"/>
      <c r="F309" s="79"/>
      <c r="G309" s="79">
        <f t="shared" ref="G309" si="76">G310</f>
        <v>1126500</v>
      </c>
      <c r="H309" s="90"/>
    </row>
    <row r="310" spans="1:8" s="98" customFormat="1" ht="48" outlineLevel="2" x14ac:dyDescent="0.8">
      <c r="A310" s="28">
        <v>11</v>
      </c>
      <c r="B310" s="26" t="s">
        <v>181</v>
      </c>
      <c r="C310" s="28">
        <v>2.2000000000000002</v>
      </c>
      <c r="D310" s="28" t="s">
        <v>319</v>
      </c>
      <c r="E310" s="75">
        <v>1</v>
      </c>
      <c r="F310" s="91">
        <v>1126500</v>
      </c>
      <c r="G310" s="75">
        <v>1126500</v>
      </c>
      <c r="H310" s="94"/>
    </row>
    <row r="311" spans="1:8" s="77" customFormat="1" ht="24" x14ac:dyDescent="0.8">
      <c r="A311" s="80"/>
      <c r="B311" s="81" t="s">
        <v>381</v>
      </c>
      <c r="C311" s="80"/>
      <c r="D311" s="82"/>
      <c r="E311" s="83"/>
      <c r="F311" s="83"/>
      <c r="G311" s="83">
        <f t="shared" ref="G311" si="77">G312+G316</f>
        <v>629000</v>
      </c>
      <c r="H311" s="83"/>
    </row>
    <row r="312" spans="1:8" s="77" customFormat="1" ht="24" x14ac:dyDescent="0.8">
      <c r="A312" s="84"/>
      <c r="B312" s="85" t="s">
        <v>385</v>
      </c>
      <c r="C312" s="84"/>
      <c r="D312" s="86"/>
      <c r="E312" s="87"/>
      <c r="F312" s="87"/>
      <c r="G312" s="87">
        <f>SUM(G314:G315)</f>
        <v>168000</v>
      </c>
      <c r="H312" s="87"/>
    </row>
    <row r="313" spans="1:8" s="77" customFormat="1" ht="24" outlineLevel="1" x14ac:dyDescent="0.8">
      <c r="A313" s="88"/>
      <c r="B313" s="78" t="s">
        <v>386</v>
      </c>
      <c r="C313" s="88"/>
      <c r="D313" s="74"/>
      <c r="E313" s="79"/>
      <c r="F313" s="79"/>
      <c r="G313" s="79">
        <f t="shared" ref="G313" si="78">SUM(G314:G315)</f>
        <v>168000</v>
      </c>
      <c r="H313" s="90"/>
    </row>
    <row r="314" spans="1:8" s="98" customFormat="1" ht="72" outlineLevel="2" x14ac:dyDescent="0.8">
      <c r="A314" s="28">
        <v>1</v>
      </c>
      <c r="B314" s="26" t="s">
        <v>182</v>
      </c>
      <c r="C314" s="28">
        <v>2.4</v>
      </c>
      <c r="D314" s="28" t="s">
        <v>315</v>
      </c>
      <c r="E314" s="75">
        <v>5</v>
      </c>
      <c r="F314" s="91">
        <v>24000</v>
      </c>
      <c r="G314" s="75">
        <v>120000</v>
      </c>
      <c r="H314" s="94"/>
    </row>
    <row r="315" spans="1:8" s="98" customFormat="1" ht="48" outlineLevel="2" x14ac:dyDescent="0.8">
      <c r="A315" s="28">
        <v>2</v>
      </c>
      <c r="B315" s="26" t="s">
        <v>183</v>
      </c>
      <c r="C315" s="28">
        <v>2.4</v>
      </c>
      <c r="D315" s="28" t="s">
        <v>315</v>
      </c>
      <c r="E315" s="75">
        <v>2</v>
      </c>
      <c r="F315" s="53">
        <v>24000</v>
      </c>
      <c r="G315" s="75">
        <v>48000</v>
      </c>
      <c r="H315" s="94"/>
    </row>
    <row r="316" spans="1:8" s="77" customFormat="1" ht="24" x14ac:dyDescent="0.8">
      <c r="A316" s="84"/>
      <c r="B316" s="85" t="s">
        <v>382</v>
      </c>
      <c r="C316" s="84"/>
      <c r="D316" s="86"/>
      <c r="E316" s="87"/>
      <c r="F316" s="87"/>
      <c r="G316" s="87">
        <f>G318</f>
        <v>461000</v>
      </c>
      <c r="H316" s="87"/>
    </row>
    <row r="317" spans="1:8" s="77" customFormat="1" ht="24" outlineLevel="1" x14ac:dyDescent="0.8">
      <c r="A317" s="88"/>
      <c r="B317" s="109" t="s">
        <v>383</v>
      </c>
      <c r="C317" s="88"/>
      <c r="D317" s="74"/>
      <c r="E317" s="79"/>
      <c r="F317" s="79"/>
      <c r="G317" s="79">
        <f t="shared" ref="G317" si="79">G318</f>
        <v>461000</v>
      </c>
      <c r="H317" s="90"/>
    </row>
    <row r="318" spans="1:8" s="100" customFormat="1" ht="48" outlineLevel="2" x14ac:dyDescent="0.8">
      <c r="A318" s="28">
        <v>3</v>
      </c>
      <c r="B318" s="26" t="s">
        <v>184</v>
      </c>
      <c r="C318" s="28">
        <v>2.2000000000000002</v>
      </c>
      <c r="D318" s="28" t="s">
        <v>319</v>
      </c>
      <c r="E318" s="75">
        <v>1</v>
      </c>
      <c r="F318" s="91">
        <v>461000</v>
      </c>
      <c r="G318" s="75">
        <v>461000</v>
      </c>
      <c r="H318" s="29"/>
    </row>
    <row r="319" spans="1:8" s="77" customFormat="1" ht="24" x14ac:dyDescent="0.8">
      <c r="A319" s="80"/>
      <c r="B319" s="81" t="s">
        <v>368</v>
      </c>
      <c r="C319" s="80"/>
      <c r="D319" s="82"/>
      <c r="E319" s="83"/>
      <c r="F319" s="83"/>
      <c r="G319" s="83">
        <f t="shared" ref="G319" si="80">G320</f>
        <v>9919600</v>
      </c>
      <c r="H319" s="83"/>
    </row>
    <row r="320" spans="1:8" s="77" customFormat="1" ht="24" x14ac:dyDescent="0.8">
      <c r="A320" s="84"/>
      <c r="B320" s="85" t="s">
        <v>385</v>
      </c>
      <c r="C320" s="84"/>
      <c r="D320" s="86"/>
      <c r="E320" s="87"/>
      <c r="F320" s="87"/>
      <c r="G320" s="87">
        <f t="shared" ref="G320" si="81">G321+G324+G326</f>
        <v>9919600</v>
      </c>
      <c r="H320" s="87"/>
    </row>
    <row r="321" spans="1:8" s="77" customFormat="1" ht="24" outlineLevel="1" x14ac:dyDescent="0.8">
      <c r="A321" s="88"/>
      <c r="B321" s="78" t="s">
        <v>386</v>
      </c>
      <c r="C321" s="88"/>
      <c r="D321" s="74"/>
      <c r="E321" s="79"/>
      <c r="F321" s="79"/>
      <c r="G321" s="79">
        <f t="shared" ref="G321" si="82">SUM(G322:G323)</f>
        <v>548000</v>
      </c>
      <c r="H321" s="90"/>
    </row>
    <row r="322" spans="1:8" s="98" customFormat="1" ht="48" outlineLevel="2" x14ac:dyDescent="0.8">
      <c r="A322" s="28">
        <v>1</v>
      </c>
      <c r="B322" s="26" t="s">
        <v>192</v>
      </c>
      <c r="C322" s="28">
        <v>2.4</v>
      </c>
      <c r="D322" s="28" t="s">
        <v>315</v>
      </c>
      <c r="E322" s="75">
        <v>20</v>
      </c>
      <c r="F322" s="91">
        <v>21000</v>
      </c>
      <c r="G322" s="75">
        <v>420000</v>
      </c>
      <c r="H322" s="94"/>
    </row>
    <row r="323" spans="1:8" s="98" customFormat="1" ht="48" outlineLevel="2" x14ac:dyDescent="0.8">
      <c r="A323" s="28">
        <v>2</v>
      </c>
      <c r="B323" s="26" t="s">
        <v>193</v>
      </c>
      <c r="C323" s="28">
        <v>2.4</v>
      </c>
      <c r="D323" s="28" t="s">
        <v>315</v>
      </c>
      <c r="E323" s="75">
        <v>4</v>
      </c>
      <c r="F323" s="91">
        <v>32000</v>
      </c>
      <c r="G323" s="75">
        <v>128000</v>
      </c>
      <c r="H323" s="94"/>
    </row>
    <row r="324" spans="1:8" s="98" customFormat="1" ht="24" outlineLevel="1" x14ac:dyDescent="0.8">
      <c r="A324" s="28"/>
      <c r="B324" s="78" t="s">
        <v>394</v>
      </c>
      <c r="C324" s="28"/>
      <c r="D324" s="28"/>
      <c r="E324" s="79"/>
      <c r="F324" s="79"/>
      <c r="G324" s="79">
        <f t="shared" ref="G324" si="83">G325</f>
        <v>4000000</v>
      </c>
      <c r="H324" s="94"/>
    </row>
    <row r="325" spans="1:8" s="98" customFormat="1" ht="48" outlineLevel="2" x14ac:dyDescent="0.8">
      <c r="A325" s="28">
        <v>3</v>
      </c>
      <c r="B325" s="26" t="s">
        <v>191</v>
      </c>
      <c r="C325" s="28">
        <v>6.1</v>
      </c>
      <c r="D325" s="28" t="s">
        <v>318</v>
      </c>
      <c r="E325" s="75">
        <v>1</v>
      </c>
      <c r="F325" s="91">
        <v>4000000</v>
      </c>
      <c r="G325" s="75">
        <v>4000000</v>
      </c>
      <c r="H325" s="94"/>
    </row>
    <row r="326" spans="1:8" s="98" customFormat="1" ht="24" outlineLevel="1" x14ac:dyDescent="0.8">
      <c r="A326" s="28"/>
      <c r="B326" s="78" t="s">
        <v>388</v>
      </c>
      <c r="C326" s="28"/>
      <c r="D326" s="28"/>
      <c r="E326" s="79"/>
      <c r="F326" s="79"/>
      <c r="G326" s="79">
        <f t="shared" ref="G326" si="84">SUM(G327:G332)</f>
        <v>5371600</v>
      </c>
      <c r="H326" s="94"/>
    </row>
    <row r="327" spans="1:8" s="98" customFormat="1" ht="48" outlineLevel="2" x14ac:dyDescent="0.8">
      <c r="A327" s="28">
        <v>4</v>
      </c>
      <c r="B327" s="26" t="s">
        <v>185</v>
      </c>
      <c r="C327" s="28">
        <v>6.1</v>
      </c>
      <c r="D327" s="28" t="s">
        <v>315</v>
      </c>
      <c r="E327" s="75">
        <v>1</v>
      </c>
      <c r="F327" s="91">
        <v>450000</v>
      </c>
      <c r="G327" s="75">
        <v>450000</v>
      </c>
      <c r="H327" s="94"/>
    </row>
    <row r="328" spans="1:8" s="98" customFormat="1" ht="48" outlineLevel="2" x14ac:dyDescent="0.8">
      <c r="A328" s="28">
        <v>5</v>
      </c>
      <c r="B328" s="26" t="s">
        <v>186</v>
      </c>
      <c r="C328" s="28">
        <v>6.1</v>
      </c>
      <c r="D328" s="28" t="s">
        <v>315</v>
      </c>
      <c r="E328" s="75">
        <v>1</v>
      </c>
      <c r="F328" s="91">
        <v>350000</v>
      </c>
      <c r="G328" s="75">
        <v>350000</v>
      </c>
      <c r="H328" s="94"/>
    </row>
    <row r="329" spans="1:8" s="98" customFormat="1" ht="72" outlineLevel="2" x14ac:dyDescent="0.8">
      <c r="A329" s="28">
        <v>6</v>
      </c>
      <c r="B329" s="26" t="s">
        <v>187</v>
      </c>
      <c r="C329" s="28">
        <v>6.1</v>
      </c>
      <c r="D329" s="28" t="s">
        <v>315</v>
      </c>
      <c r="E329" s="75">
        <v>1</v>
      </c>
      <c r="F329" s="75">
        <v>3000000</v>
      </c>
      <c r="G329" s="75">
        <v>3000000</v>
      </c>
      <c r="H329" s="94"/>
    </row>
    <row r="330" spans="1:8" s="98" customFormat="1" ht="48" outlineLevel="2" x14ac:dyDescent="0.8">
      <c r="A330" s="28">
        <v>7</v>
      </c>
      <c r="B330" s="26" t="s">
        <v>188</v>
      </c>
      <c r="C330" s="28">
        <v>6.1</v>
      </c>
      <c r="D330" s="28" t="s">
        <v>315</v>
      </c>
      <c r="E330" s="75">
        <v>1</v>
      </c>
      <c r="F330" s="91">
        <v>385000</v>
      </c>
      <c r="G330" s="75">
        <v>385000</v>
      </c>
      <c r="H330" s="94"/>
    </row>
    <row r="331" spans="1:8" s="98" customFormat="1" ht="48" outlineLevel="2" x14ac:dyDescent="0.8">
      <c r="A331" s="28">
        <v>8</v>
      </c>
      <c r="B331" s="26" t="s">
        <v>189</v>
      </c>
      <c r="C331" s="28">
        <v>6.1</v>
      </c>
      <c r="D331" s="28" t="s">
        <v>316</v>
      </c>
      <c r="E331" s="75">
        <v>1</v>
      </c>
      <c r="F331" s="91">
        <v>436600</v>
      </c>
      <c r="G331" s="75">
        <v>436600</v>
      </c>
      <c r="H331" s="94"/>
    </row>
    <row r="332" spans="1:8" s="98" customFormat="1" ht="48" outlineLevel="2" x14ac:dyDescent="0.8">
      <c r="A332" s="28">
        <v>9</v>
      </c>
      <c r="B332" s="26" t="s">
        <v>190</v>
      </c>
      <c r="C332" s="28">
        <v>6.1</v>
      </c>
      <c r="D332" s="28" t="s">
        <v>315</v>
      </c>
      <c r="E332" s="75">
        <v>5</v>
      </c>
      <c r="F332" s="91">
        <v>150000</v>
      </c>
      <c r="G332" s="75">
        <v>750000</v>
      </c>
      <c r="H332" s="94"/>
    </row>
    <row r="333" spans="1:8" s="77" customFormat="1" ht="24" x14ac:dyDescent="0.8">
      <c r="A333" s="80"/>
      <c r="B333" s="81" t="s">
        <v>367</v>
      </c>
      <c r="C333" s="80"/>
      <c r="D333" s="112"/>
      <c r="E333" s="83"/>
      <c r="F333" s="83"/>
      <c r="G333" s="83">
        <f t="shared" ref="G333" si="85">G334+G352</f>
        <v>11604700</v>
      </c>
      <c r="H333" s="83"/>
    </row>
    <row r="334" spans="1:8" s="77" customFormat="1" ht="24" x14ac:dyDescent="0.8">
      <c r="A334" s="84"/>
      <c r="B334" s="85" t="s">
        <v>385</v>
      </c>
      <c r="C334" s="84"/>
      <c r="D334" s="113"/>
      <c r="E334" s="87"/>
      <c r="F334" s="87"/>
      <c r="G334" s="87">
        <f t="shared" ref="G334" si="86">G335+G340+G348</f>
        <v>4952300</v>
      </c>
      <c r="H334" s="87"/>
    </row>
    <row r="335" spans="1:8" s="77" customFormat="1" ht="24" outlineLevel="1" x14ac:dyDescent="0.8">
      <c r="A335" s="88"/>
      <c r="B335" s="78" t="s">
        <v>386</v>
      </c>
      <c r="C335" s="88"/>
      <c r="D335" s="114"/>
      <c r="E335" s="79"/>
      <c r="F335" s="79"/>
      <c r="G335" s="79">
        <f t="shared" ref="G335" si="87">SUM(G336:G339)</f>
        <v>513800</v>
      </c>
      <c r="H335" s="90"/>
    </row>
    <row r="336" spans="1:8" s="77" customFormat="1" ht="48" outlineLevel="2" x14ac:dyDescent="0.8">
      <c r="A336" s="73">
        <v>1</v>
      </c>
      <c r="B336" s="26" t="s">
        <v>201</v>
      </c>
      <c r="C336" s="28">
        <v>2.4</v>
      </c>
      <c r="D336" s="50" t="s">
        <v>315</v>
      </c>
      <c r="E336" s="75">
        <v>3</v>
      </c>
      <c r="F336" s="53">
        <v>24000</v>
      </c>
      <c r="G336" s="75">
        <v>72000</v>
      </c>
      <c r="H336" s="76"/>
    </row>
    <row r="337" spans="1:8" s="77" customFormat="1" ht="72" outlineLevel="2" x14ac:dyDescent="0.8">
      <c r="A337" s="73">
        <v>2</v>
      </c>
      <c r="B337" s="26" t="s">
        <v>396</v>
      </c>
      <c r="C337" s="28">
        <v>2.4</v>
      </c>
      <c r="D337" s="50" t="s">
        <v>315</v>
      </c>
      <c r="E337" s="75">
        <v>15</v>
      </c>
      <c r="F337" s="91">
        <v>24000</v>
      </c>
      <c r="G337" s="75">
        <v>360000</v>
      </c>
      <c r="H337" s="76"/>
    </row>
    <row r="338" spans="1:8" s="77" customFormat="1" ht="48" outlineLevel="2" x14ac:dyDescent="0.8">
      <c r="A338" s="73">
        <v>3</v>
      </c>
      <c r="B338" s="26" t="s">
        <v>202</v>
      </c>
      <c r="C338" s="28">
        <v>2.4</v>
      </c>
      <c r="D338" s="50" t="s">
        <v>315</v>
      </c>
      <c r="E338" s="75">
        <v>2</v>
      </c>
      <c r="F338" s="91">
        <v>8900</v>
      </c>
      <c r="G338" s="75">
        <v>17800</v>
      </c>
      <c r="H338" s="76"/>
    </row>
    <row r="339" spans="1:8" s="77" customFormat="1" ht="72" outlineLevel="2" x14ac:dyDescent="0.8">
      <c r="A339" s="73">
        <v>4</v>
      </c>
      <c r="B339" s="26" t="s">
        <v>397</v>
      </c>
      <c r="C339" s="28">
        <v>2.4</v>
      </c>
      <c r="D339" s="50" t="s">
        <v>315</v>
      </c>
      <c r="E339" s="75">
        <v>2</v>
      </c>
      <c r="F339" s="91">
        <v>32000</v>
      </c>
      <c r="G339" s="75">
        <v>64000</v>
      </c>
      <c r="H339" s="76"/>
    </row>
    <row r="340" spans="1:8" s="77" customFormat="1" ht="24" outlineLevel="1" x14ac:dyDescent="0.8">
      <c r="A340" s="73"/>
      <c r="B340" s="78" t="s">
        <v>388</v>
      </c>
      <c r="C340" s="28"/>
      <c r="D340" s="50"/>
      <c r="E340" s="79"/>
      <c r="F340" s="79"/>
      <c r="G340" s="79">
        <f t="shared" ref="G340" si="88">SUM(G341:G347)</f>
        <v>4319000</v>
      </c>
      <c r="H340" s="76"/>
    </row>
    <row r="341" spans="1:8" s="77" customFormat="1" ht="48" outlineLevel="2" x14ac:dyDescent="0.8">
      <c r="A341" s="73">
        <v>5</v>
      </c>
      <c r="B341" s="26" t="s">
        <v>194</v>
      </c>
      <c r="C341" s="28">
        <v>6.1</v>
      </c>
      <c r="D341" s="50" t="s">
        <v>315</v>
      </c>
      <c r="E341" s="75">
        <v>1</v>
      </c>
      <c r="F341" s="91">
        <v>450000</v>
      </c>
      <c r="G341" s="75">
        <v>450000</v>
      </c>
      <c r="H341" s="76"/>
    </row>
    <row r="342" spans="1:8" s="77" customFormat="1" ht="48" outlineLevel="2" x14ac:dyDescent="0.8">
      <c r="A342" s="73">
        <v>6</v>
      </c>
      <c r="B342" s="26" t="s">
        <v>195</v>
      </c>
      <c r="C342" s="28">
        <v>6.1</v>
      </c>
      <c r="D342" s="50" t="s">
        <v>315</v>
      </c>
      <c r="E342" s="75">
        <v>1</v>
      </c>
      <c r="F342" s="91">
        <v>350000</v>
      </c>
      <c r="G342" s="75">
        <v>350000</v>
      </c>
      <c r="H342" s="76"/>
    </row>
    <row r="343" spans="1:8" s="77" customFormat="1" ht="48" outlineLevel="2" x14ac:dyDescent="0.8">
      <c r="A343" s="73">
        <v>7</v>
      </c>
      <c r="B343" s="26" t="s">
        <v>196</v>
      </c>
      <c r="C343" s="28">
        <v>6.1</v>
      </c>
      <c r="D343" s="50" t="s">
        <v>315</v>
      </c>
      <c r="E343" s="75">
        <v>1</v>
      </c>
      <c r="F343" s="91">
        <v>29000</v>
      </c>
      <c r="G343" s="75">
        <v>29000</v>
      </c>
      <c r="H343" s="76"/>
    </row>
    <row r="344" spans="1:8" s="77" customFormat="1" ht="48" outlineLevel="2" x14ac:dyDescent="0.8">
      <c r="A344" s="73">
        <v>8</v>
      </c>
      <c r="B344" s="26" t="s">
        <v>197</v>
      </c>
      <c r="C344" s="28">
        <v>6.1</v>
      </c>
      <c r="D344" s="50" t="s">
        <v>315</v>
      </c>
      <c r="E344" s="75">
        <v>1</v>
      </c>
      <c r="F344" s="91">
        <v>250000</v>
      </c>
      <c r="G344" s="75">
        <v>250000</v>
      </c>
      <c r="H344" s="76"/>
    </row>
    <row r="345" spans="1:8" s="77" customFormat="1" ht="72" outlineLevel="2" x14ac:dyDescent="0.8">
      <c r="A345" s="73">
        <v>9</v>
      </c>
      <c r="B345" s="26" t="s">
        <v>198</v>
      </c>
      <c r="C345" s="28">
        <v>6.1</v>
      </c>
      <c r="D345" s="50" t="s">
        <v>315</v>
      </c>
      <c r="E345" s="75">
        <v>1</v>
      </c>
      <c r="F345" s="91">
        <v>3000000</v>
      </c>
      <c r="G345" s="75">
        <v>3000000</v>
      </c>
      <c r="H345" s="76"/>
    </row>
    <row r="346" spans="1:8" s="77" customFormat="1" ht="48" outlineLevel="2" x14ac:dyDescent="0.8">
      <c r="A346" s="73">
        <v>10</v>
      </c>
      <c r="B346" s="26" t="s">
        <v>199</v>
      </c>
      <c r="C346" s="28">
        <v>6.1</v>
      </c>
      <c r="D346" s="50" t="s">
        <v>316</v>
      </c>
      <c r="E346" s="75">
        <v>1</v>
      </c>
      <c r="F346" s="91">
        <v>75000</v>
      </c>
      <c r="G346" s="75">
        <v>75000</v>
      </c>
      <c r="H346" s="76"/>
    </row>
    <row r="347" spans="1:8" s="77" customFormat="1" ht="48" outlineLevel="2" x14ac:dyDescent="0.8">
      <c r="A347" s="73">
        <v>11</v>
      </c>
      <c r="B347" s="26" t="s">
        <v>200</v>
      </c>
      <c r="C347" s="28">
        <v>2.2000000000000002</v>
      </c>
      <c r="D347" s="50" t="s">
        <v>324</v>
      </c>
      <c r="E347" s="75">
        <v>1</v>
      </c>
      <c r="F347" s="91">
        <v>165000</v>
      </c>
      <c r="G347" s="75">
        <v>165000</v>
      </c>
      <c r="H347" s="76"/>
    </row>
    <row r="348" spans="1:8" s="77" customFormat="1" ht="24" outlineLevel="1" x14ac:dyDescent="0.8">
      <c r="A348" s="73"/>
      <c r="B348" s="78" t="s">
        <v>387</v>
      </c>
      <c r="C348" s="28"/>
      <c r="D348" s="50"/>
      <c r="E348" s="79"/>
      <c r="F348" s="79"/>
      <c r="G348" s="79">
        <f t="shared" ref="G348" si="89">SUM(G349:G351)</f>
        <v>119500</v>
      </c>
      <c r="H348" s="76"/>
    </row>
    <row r="349" spans="1:8" s="77" customFormat="1" ht="72" outlineLevel="2" x14ac:dyDescent="0.8">
      <c r="A349" s="73">
        <v>12</v>
      </c>
      <c r="B349" s="26" t="s">
        <v>356</v>
      </c>
      <c r="C349" s="28">
        <v>2.2000000000000002</v>
      </c>
      <c r="D349" s="50" t="s">
        <v>315</v>
      </c>
      <c r="E349" s="75">
        <v>2</v>
      </c>
      <c r="F349" s="91">
        <v>32200</v>
      </c>
      <c r="G349" s="75">
        <v>64400</v>
      </c>
      <c r="H349" s="76"/>
    </row>
    <row r="350" spans="1:8" s="77" customFormat="1" ht="72" outlineLevel="2" x14ac:dyDescent="0.8">
      <c r="A350" s="73">
        <v>13</v>
      </c>
      <c r="B350" s="26" t="s">
        <v>357</v>
      </c>
      <c r="C350" s="28">
        <v>2.2000000000000002</v>
      </c>
      <c r="D350" s="50" t="s">
        <v>315</v>
      </c>
      <c r="E350" s="75">
        <v>2</v>
      </c>
      <c r="F350" s="91">
        <v>16800</v>
      </c>
      <c r="G350" s="75">
        <v>33600</v>
      </c>
      <c r="H350" s="76"/>
    </row>
    <row r="351" spans="1:8" s="77" customFormat="1" ht="72" outlineLevel="2" x14ac:dyDescent="0.8">
      <c r="A351" s="73">
        <v>14</v>
      </c>
      <c r="B351" s="26" t="s">
        <v>358</v>
      </c>
      <c r="C351" s="28">
        <v>2.2000000000000002</v>
      </c>
      <c r="D351" s="50" t="s">
        <v>315</v>
      </c>
      <c r="E351" s="75">
        <v>1</v>
      </c>
      <c r="F351" s="91">
        <v>21500</v>
      </c>
      <c r="G351" s="75">
        <v>21500</v>
      </c>
      <c r="H351" s="76"/>
    </row>
    <row r="352" spans="1:8" s="77" customFormat="1" ht="24" x14ac:dyDescent="0.8">
      <c r="A352" s="85"/>
      <c r="B352" s="85" t="s">
        <v>382</v>
      </c>
      <c r="C352" s="84"/>
      <c r="D352" s="115"/>
      <c r="E352" s="87"/>
      <c r="F352" s="87"/>
      <c r="G352" s="87">
        <f t="shared" ref="G352" si="90">G353+G356</f>
        <v>6652400</v>
      </c>
      <c r="H352" s="116"/>
    </row>
    <row r="353" spans="1:8" s="77" customFormat="1" ht="24" outlineLevel="1" x14ac:dyDescent="0.8">
      <c r="A353" s="89"/>
      <c r="B353" s="109" t="s">
        <v>393</v>
      </c>
      <c r="C353" s="88"/>
      <c r="D353" s="50"/>
      <c r="E353" s="79"/>
      <c r="F353" s="79"/>
      <c r="G353" s="79">
        <f t="shared" ref="G353" si="91">SUM(G354:G355)</f>
        <v>4763900</v>
      </c>
      <c r="H353" s="76"/>
    </row>
    <row r="354" spans="1:8" s="77" customFormat="1" ht="48" outlineLevel="2" x14ac:dyDescent="0.8">
      <c r="A354" s="73">
        <v>15</v>
      </c>
      <c r="B354" s="26" t="s">
        <v>203</v>
      </c>
      <c r="C354" s="28">
        <v>2.2000000000000002</v>
      </c>
      <c r="D354" s="50" t="s">
        <v>319</v>
      </c>
      <c r="E354" s="75">
        <v>1</v>
      </c>
      <c r="F354" s="93">
        <v>216500</v>
      </c>
      <c r="G354" s="75">
        <v>216500</v>
      </c>
      <c r="H354" s="76"/>
    </row>
    <row r="355" spans="1:8" s="77" customFormat="1" ht="48" outlineLevel="2" x14ac:dyDescent="0.8">
      <c r="A355" s="73">
        <v>17</v>
      </c>
      <c r="B355" s="26" t="s">
        <v>205</v>
      </c>
      <c r="C355" s="28">
        <v>2.2000000000000002</v>
      </c>
      <c r="D355" s="28" t="s">
        <v>320</v>
      </c>
      <c r="E355" s="75">
        <v>1</v>
      </c>
      <c r="F355" s="117">
        <v>4547400</v>
      </c>
      <c r="G355" s="75">
        <v>4547400</v>
      </c>
      <c r="H355" s="76"/>
    </row>
    <row r="356" spans="1:8" s="77" customFormat="1" ht="24" outlineLevel="1" x14ac:dyDescent="0.8">
      <c r="A356" s="73"/>
      <c r="B356" s="109" t="s">
        <v>383</v>
      </c>
      <c r="C356" s="28"/>
      <c r="D356" s="50"/>
      <c r="E356" s="79"/>
      <c r="F356" s="79"/>
      <c r="G356" s="79">
        <f t="shared" ref="G356" si="92">G357</f>
        <v>1888500</v>
      </c>
      <c r="H356" s="76"/>
    </row>
    <row r="357" spans="1:8" s="77" customFormat="1" ht="48" outlineLevel="2" x14ac:dyDescent="0.8">
      <c r="A357" s="73">
        <v>16</v>
      </c>
      <c r="B357" s="26" t="s">
        <v>204</v>
      </c>
      <c r="C357" s="28">
        <v>2.2000000000000002</v>
      </c>
      <c r="D357" s="50" t="s">
        <v>319</v>
      </c>
      <c r="E357" s="75">
        <v>1</v>
      </c>
      <c r="F357" s="93">
        <v>1888500</v>
      </c>
      <c r="G357" s="75">
        <v>1888500</v>
      </c>
      <c r="H357" s="76"/>
    </row>
    <row r="358" spans="1:8" s="77" customFormat="1" ht="24" x14ac:dyDescent="0.8">
      <c r="A358" s="80"/>
      <c r="B358" s="81" t="s">
        <v>359</v>
      </c>
      <c r="C358" s="80"/>
      <c r="D358" s="82"/>
      <c r="E358" s="83"/>
      <c r="F358" s="83"/>
      <c r="G358" s="83">
        <f>G359+G379</f>
        <v>10301800</v>
      </c>
      <c r="H358" s="83"/>
    </row>
    <row r="359" spans="1:8" s="77" customFormat="1" ht="24" x14ac:dyDescent="0.8">
      <c r="A359" s="84"/>
      <c r="B359" s="85" t="s">
        <v>385</v>
      </c>
      <c r="C359" s="84"/>
      <c r="D359" s="86"/>
      <c r="E359" s="87"/>
      <c r="F359" s="87"/>
      <c r="G359" s="87">
        <f>G360+G363+G365+G368+G374</f>
        <v>4816700</v>
      </c>
      <c r="H359" s="87"/>
    </row>
    <row r="360" spans="1:8" s="77" customFormat="1" ht="24" outlineLevel="1" x14ac:dyDescent="0.8">
      <c r="A360" s="88"/>
      <c r="B360" s="78" t="s">
        <v>386</v>
      </c>
      <c r="C360" s="88"/>
      <c r="D360" s="74"/>
      <c r="E360" s="79"/>
      <c r="F360" s="79"/>
      <c r="G360" s="79">
        <f t="shared" ref="G360" si="93">SUM(G361:G362)</f>
        <v>590000</v>
      </c>
      <c r="H360" s="90"/>
    </row>
    <row r="361" spans="1:8" s="98" customFormat="1" ht="48" outlineLevel="2" x14ac:dyDescent="0.8">
      <c r="A361" s="28">
        <v>1</v>
      </c>
      <c r="B361" s="26" t="s">
        <v>206</v>
      </c>
      <c r="C361" s="28">
        <v>2.4</v>
      </c>
      <c r="D361" s="28" t="s">
        <v>315</v>
      </c>
      <c r="E361" s="75">
        <v>10</v>
      </c>
      <c r="F361" s="91">
        <v>32000</v>
      </c>
      <c r="G361" s="75">
        <v>320000</v>
      </c>
      <c r="H361" s="94"/>
    </row>
    <row r="362" spans="1:8" s="98" customFormat="1" ht="48" outlineLevel="2" x14ac:dyDescent="0.8">
      <c r="A362" s="28">
        <v>2</v>
      </c>
      <c r="B362" s="26" t="s">
        <v>214</v>
      </c>
      <c r="C362" s="28">
        <v>2.4</v>
      </c>
      <c r="D362" s="28" t="s">
        <v>315</v>
      </c>
      <c r="E362" s="75">
        <v>1</v>
      </c>
      <c r="F362" s="91">
        <v>270000</v>
      </c>
      <c r="G362" s="75">
        <v>270000</v>
      </c>
      <c r="H362" s="94"/>
    </row>
    <row r="363" spans="1:8" s="98" customFormat="1" ht="24" outlineLevel="1" x14ac:dyDescent="0.8">
      <c r="A363" s="28"/>
      <c r="B363" s="78" t="s">
        <v>398</v>
      </c>
      <c r="C363" s="28"/>
      <c r="D363" s="28"/>
      <c r="E363" s="79"/>
      <c r="F363" s="79"/>
      <c r="G363" s="79">
        <f t="shared" ref="G363" si="94">G364</f>
        <v>36700</v>
      </c>
      <c r="H363" s="94"/>
    </row>
    <row r="364" spans="1:8" s="98" customFormat="1" ht="48" outlineLevel="2" x14ac:dyDescent="0.8">
      <c r="A364" s="28">
        <v>3</v>
      </c>
      <c r="B364" s="26" t="s">
        <v>216</v>
      </c>
      <c r="C364" s="28">
        <v>2.2000000000000002</v>
      </c>
      <c r="D364" s="28" t="s">
        <v>317</v>
      </c>
      <c r="E364" s="75">
        <v>1</v>
      </c>
      <c r="F364" s="91">
        <v>36700</v>
      </c>
      <c r="G364" s="75">
        <v>36700</v>
      </c>
      <c r="H364" s="94"/>
    </row>
    <row r="365" spans="1:8" s="98" customFormat="1" ht="24" outlineLevel="1" x14ac:dyDescent="0.8">
      <c r="A365" s="28"/>
      <c r="B365" s="78" t="s">
        <v>394</v>
      </c>
      <c r="C365" s="28"/>
      <c r="D365" s="28"/>
      <c r="E365" s="79"/>
      <c r="F365" s="79"/>
      <c r="G365" s="79">
        <f t="shared" ref="G365" si="95">SUM(G366:G367)</f>
        <v>2208000</v>
      </c>
      <c r="H365" s="94"/>
    </row>
    <row r="366" spans="1:8" s="98" customFormat="1" ht="72" outlineLevel="2" x14ac:dyDescent="0.8">
      <c r="A366" s="28">
        <v>4</v>
      </c>
      <c r="B366" s="26" t="s">
        <v>217</v>
      </c>
      <c r="C366" s="28">
        <v>2.2000000000000002</v>
      </c>
      <c r="D366" s="28" t="s">
        <v>318</v>
      </c>
      <c r="E366" s="75">
        <v>1</v>
      </c>
      <c r="F366" s="91">
        <v>1358000</v>
      </c>
      <c r="G366" s="75">
        <v>1358000</v>
      </c>
      <c r="H366" s="94"/>
    </row>
    <row r="367" spans="1:8" s="98" customFormat="1" ht="72" outlineLevel="2" x14ac:dyDescent="0.8">
      <c r="A367" s="28">
        <v>5</v>
      </c>
      <c r="B367" s="26" t="s">
        <v>218</v>
      </c>
      <c r="C367" s="28">
        <v>5.0999999999999996</v>
      </c>
      <c r="D367" s="28" t="s">
        <v>318</v>
      </c>
      <c r="E367" s="75">
        <v>1</v>
      </c>
      <c r="F367" s="91">
        <v>850000</v>
      </c>
      <c r="G367" s="75">
        <v>850000</v>
      </c>
      <c r="H367" s="94"/>
    </row>
    <row r="368" spans="1:8" s="98" customFormat="1" ht="24" outlineLevel="1" x14ac:dyDescent="0.8">
      <c r="A368" s="28"/>
      <c r="B368" s="78" t="s">
        <v>388</v>
      </c>
      <c r="C368" s="28"/>
      <c r="D368" s="28"/>
      <c r="E368" s="79"/>
      <c r="F368" s="79"/>
      <c r="G368" s="79">
        <f t="shared" ref="G368" si="96">SUM(G369:G373)</f>
        <v>1615000</v>
      </c>
      <c r="H368" s="94"/>
    </row>
    <row r="369" spans="1:8" s="98" customFormat="1" ht="72" outlineLevel="2" x14ac:dyDescent="0.8">
      <c r="A369" s="28">
        <v>6</v>
      </c>
      <c r="B369" s="26" t="s">
        <v>207</v>
      </c>
      <c r="C369" s="28">
        <v>2.2000000000000002</v>
      </c>
      <c r="D369" s="28" t="s">
        <v>315</v>
      </c>
      <c r="E369" s="75">
        <v>6</v>
      </c>
      <c r="F369" s="91">
        <v>20200</v>
      </c>
      <c r="G369" s="75">
        <v>121200</v>
      </c>
      <c r="H369" s="94"/>
    </row>
    <row r="370" spans="1:8" s="98" customFormat="1" ht="72" outlineLevel="2" x14ac:dyDescent="0.8">
      <c r="A370" s="28">
        <v>7</v>
      </c>
      <c r="B370" s="26" t="s">
        <v>208</v>
      </c>
      <c r="C370" s="28">
        <v>8.1</v>
      </c>
      <c r="D370" s="28" t="s">
        <v>315</v>
      </c>
      <c r="E370" s="75">
        <v>4</v>
      </c>
      <c r="F370" s="91">
        <v>22200</v>
      </c>
      <c r="G370" s="75">
        <v>88800</v>
      </c>
      <c r="H370" s="94"/>
    </row>
    <row r="371" spans="1:8" s="98" customFormat="1" ht="48" outlineLevel="2" x14ac:dyDescent="0.8">
      <c r="A371" s="28">
        <v>8</v>
      </c>
      <c r="B371" s="26" t="s">
        <v>479</v>
      </c>
      <c r="C371" s="28">
        <v>5.2</v>
      </c>
      <c r="D371" s="28" t="s">
        <v>315</v>
      </c>
      <c r="E371" s="75">
        <v>1</v>
      </c>
      <c r="F371" s="91">
        <v>680000</v>
      </c>
      <c r="G371" s="75">
        <v>680000</v>
      </c>
      <c r="H371" s="94"/>
    </row>
    <row r="372" spans="1:8" s="98" customFormat="1" ht="48" outlineLevel="2" x14ac:dyDescent="0.8">
      <c r="A372" s="28">
        <v>9</v>
      </c>
      <c r="B372" s="26" t="s">
        <v>213</v>
      </c>
      <c r="C372" s="28">
        <v>5.0999999999999996</v>
      </c>
      <c r="D372" s="28" t="s">
        <v>315</v>
      </c>
      <c r="E372" s="75">
        <v>15</v>
      </c>
      <c r="F372" s="91">
        <v>25000</v>
      </c>
      <c r="G372" s="75">
        <v>375000</v>
      </c>
      <c r="H372" s="94"/>
    </row>
    <row r="373" spans="1:8" s="98" customFormat="1" ht="48" outlineLevel="2" x14ac:dyDescent="0.8">
      <c r="A373" s="28">
        <v>10</v>
      </c>
      <c r="B373" s="26" t="s">
        <v>215</v>
      </c>
      <c r="C373" s="28">
        <v>5.0999999999999996</v>
      </c>
      <c r="D373" s="28" t="s">
        <v>317</v>
      </c>
      <c r="E373" s="75">
        <v>1</v>
      </c>
      <c r="F373" s="91">
        <v>350000</v>
      </c>
      <c r="G373" s="75">
        <v>350000</v>
      </c>
      <c r="H373" s="94"/>
    </row>
    <row r="374" spans="1:8" s="98" customFormat="1" ht="24" outlineLevel="1" x14ac:dyDescent="0.8">
      <c r="A374" s="28"/>
      <c r="B374" s="78" t="s">
        <v>387</v>
      </c>
      <c r="C374" s="28"/>
      <c r="D374" s="28"/>
      <c r="E374" s="79"/>
      <c r="F374" s="79"/>
      <c r="G374" s="79">
        <f t="shared" ref="G374" si="97">SUM(G375:G378)</f>
        <v>367000</v>
      </c>
      <c r="H374" s="94"/>
    </row>
    <row r="375" spans="1:8" s="98" customFormat="1" ht="48" outlineLevel="2" x14ac:dyDescent="0.8">
      <c r="A375" s="28">
        <v>11</v>
      </c>
      <c r="B375" s="26" t="s">
        <v>209</v>
      </c>
      <c r="C375" s="28">
        <v>2.2000000000000002</v>
      </c>
      <c r="D375" s="28" t="s">
        <v>315</v>
      </c>
      <c r="E375" s="75">
        <v>1</v>
      </c>
      <c r="F375" s="91">
        <v>27200</v>
      </c>
      <c r="G375" s="75">
        <v>27200</v>
      </c>
      <c r="H375" s="94"/>
    </row>
    <row r="376" spans="1:8" s="98" customFormat="1" ht="48" outlineLevel="2" x14ac:dyDescent="0.8">
      <c r="A376" s="28">
        <v>12</v>
      </c>
      <c r="B376" s="26" t="s">
        <v>210</v>
      </c>
      <c r="C376" s="28">
        <v>2.2000000000000002</v>
      </c>
      <c r="D376" s="28" t="s">
        <v>315</v>
      </c>
      <c r="E376" s="75">
        <v>6</v>
      </c>
      <c r="F376" s="91">
        <v>32300</v>
      </c>
      <c r="G376" s="75">
        <v>193800</v>
      </c>
      <c r="H376" s="94"/>
    </row>
    <row r="377" spans="1:8" s="98" customFormat="1" ht="48" outlineLevel="2" x14ac:dyDescent="0.8">
      <c r="A377" s="28">
        <v>13</v>
      </c>
      <c r="B377" s="26" t="s">
        <v>211</v>
      </c>
      <c r="C377" s="28">
        <v>2.2000000000000002</v>
      </c>
      <c r="D377" s="28" t="s">
        <v>315</v>
      </c>
      <c r="E377" s="75">
        <v>3</v>
      </c>
      <c r="F377" s="91">
        <v>41500</v>
      </c>
      <c r="G377" s="75">
        <v>124500</v>
      </c>
      <c r="H377" s="94"/>
    </row>
    <row r="378" spans="1:8" s="98" customFormat="1" ht="48" outlineLevel="2" x14ac:dyDescent="0.8">
      <c r="A378" s="28">
        <v>14</v>
      </c>
      <c r="B378" s="26" t="s">
        <v>212</v>
      </c>
      <c r="C378" s="28">
        <v>2.2000000000000002</v>
      </c>
      <c r="D378" s="28" t="s">
        <v>315</v>
      </c>
      <c r="E378" s="75">
        <v>1</v>
      </c>
      <c r="F378" s="91">
        <v>21500</v>
      </c>
      <c r="G378" s="75">
        <v>21500</v>
      </c>
      <c r="H378" s="94"/>
    </row>
    <row r="379" spans="1:8" s="77" customFormat="1" ht="24" x14ac:dyDescent="0.8">
      <c r="A379" s="85"/>
      <c r="B379" s="85" t="s">
        <v>382</v>
      </c>
      <c r="C379" s="84"/>
      <c r="D379" s="86"/>
      <c r="E379" s="87"/>
      <c r="F379" s="87"/>
      <c r="G379" s="87">
        <f>G381</f>
        <v>5485100</v>
      </c>
      <c r="H379" s="87"/>
    </row>
    <row r="380" spans="1:8" s="77" customFormat="1" ht="24" outlineLevel="1" x14ac:dyDescent="0.8">
      <c r="A380" s="89"/>
      <c r="B380" s="78" t="s">
        <v>390</v>
      </c>
      <c r="C380" s="88"/>
      <c r="D380" s="74"/>
      <c r="E380" s="79"/>
      <c r="F380" s="79"/>
      <c r="G380" s="79">
        <f t="shared" ref="G380" si="98">G381</f>
        <v>5485100</v>
      </c>
      <c r="H380" s="90"/>
    </row>
    <row r="381" spans="1:8" s="77" customFormat="1" ht="48" outlineLevel="2" x14ac:dyDescent="0.8">
      <c r="A381" s="73">
        <v>15</v>
      </c>
      <c r="B381" s="26" t="s">
        <v>219</v>
      </c>
      <c r="C381" s="28">
        <v>8.1</v>
      </c>
      <c r="D381" s="74" t="s">
        <v>320</v>
      </c>
      <c r="E381" s="75">
        <v>1</v>
      </c>
      <c r="F381" s="75">
        <v>5485100</v>
      </c>
      <c r="G381" s="75">
        <v>5485100</v>
      </c>
      <c r="H381" s="23" t="s">
        <v>377</v>
      </c>
    </row>
    <row r="382" spans="1:8" s="77" customFormat="1" ht="24" x14ac:dyDescent="0.8">
      <c r="A382" s="81"/>
      <c r="B382" s="81" t="s">
        <v>360</v>
      </c>
      <c r="C382" s="81"/>
      <c r="D382" s="82"/>
      <c r="E382" s="83"/>
      <c r="F382" s="83"/>
      <c r="G382" s="83">
        <f t="shared" ref="G382" si="99">G383+G387</f>
        <v>8125900</v>
      </c>
      <c r="H382" s="83"/>
    </row>
    <row r="383" spans="1:8" s="77" customFormat="1" ht="24" x14ac:dyDescent="0.8">
      <c r="A383" s="85"/>
      <c r="B383" s="85" t="s">
        <v>385</v>
      </c>
      <c r="C383" s="85"/>
      <c r="D383" s="86"/>
      <c r="E383" s="87"/>
      <c r="F383" s="87"/>
      <c r="G383" s="87">
        <f>SUM(G385:G386)</f>
        <v>465000</v>
      </c>
      <c r="H383" s="87"/>
    </row>
    <row r="384" spans="1:8" s="77" customFormat="1" ht="24" outlineLevel="1" x14ac:dyDescent="0.8">
      <c r="A384" s="89"/>
      <c r="B384" s="78" t="s">
        <v>388</v>
      </c>
      <c r="C384" s="88"/>
      <c r="D384" s="74"/>
      <c r="E384" s="79"/>
      <c r="F384" s="79"/>
      <c r="G384" s="79">
        <f>SUM(G385:G386)</f>
        <v>465000</v>
      </c>
      <c r="H384" s="90"/>
    </row>
    <row r="385" spans="1:8" s="98" customFormat="1" ht="48" outlineLevel="2" x14ac:dyDescent="0.8">
      <c r="A385" s="28">
        <v>1</v>
      </c>
      <c r="B385" s="26" t="s">
        <v>220</v>
      </c>
      <c r="C385" s="28">
        <v>2.2000000000000002</v>
      </c>
      <c r="D385" s="28" t="s">
        <v>315</v>
      </c>
      <c r="E385" s="75">
        <v>1</v>
      </c>
      <c r="F385" s="91">
        <v>300000</v>
      </c>
      <c r="G385" s="75">
        <v>300000</v>
      </c>
      <c r="H385" s="94"/>
    </row>
    <row r="386" spans="1:8" s="98" customFormat="1" ht="48" outlineLevel="2" x14ac:dyDescent="0.8">
      <c r="A386" s="28">
        <v>2</v>
      </c>
      <c r="B386" s="26" t="s">
        <v>221</v>
      </c>
      <c r="C386" s="28">
        <v>5.2</v>
      </c>
      <c r="D386" s="28" t="s">
        <v>324</v>
      </c>
      <c r="E386" s="75">
        <v>1</v>
      </c>
      <c r="F386" s="91">
        <v>165000</v>
      </c>
      <c r="G386" s="75">
        <v>165000</v>
      </c>
      <c r="H386" s="94"/>
    </row>
    <row r="387" spans="1:8" s="77" customFormat="1" ht="24" x14ac:dyDescent="0.8">
      <c r="A387" s="85"/>
      <c r="B387" s="85" t="s">
        <v>382</v>
      </c>
      <c r="C387" s="84"/>
      <c r="D387" s="86"/>
      <c r="E387" s="87"/>
      <c r="F387" s="87"/>
      <c r="G387" s="87">
        <f>G389</f>
        <v>7660900</v>
      </c>
      <c r="H387" s="87"/>
    </row>
    <row r="388" spans="1:8" s="77" customFormat="1" ht="24" outlineLevel="1" x14ac:dyDescent="0.8">
      <c r="A388" s="89"/>
      <c r="B388" s="109" t="s">
        <v>390</v>
      </c>
      <c r="C388" s="88"/>
      <c r="D388" s="74"/>
      <c r="E388" s="90"/>
      <c r="F388" s="90"/>
      <c r="G388" s="90">
        <f t="shared" ref="G388" si="100">G389</f>
        <v>7660900</v>
      </c>
      <c r="H388" s="90"/>
    </row>
    <row r="389" spans="1:8" s="98" customFormat="1" ht="48" outlineLevel="2" x14ac:dyDescent="0.8">
      <c r="A389" s="28">
        <v>3</v>
      </c>
      <c r="B389" s="26" t="s">
        <v>222</v>
      </c>
      <c r="C389" s="28">
        <v>8.1</v>
      </c>
      <c r="D389" s="28" t="s">
        <v>320</v>
      </c>
      <c r="E389" s="75">
        <v>1</v>
      </c>
      <c r="F389" s="93">
        <v>7660900</v>
      </c>
      <c r="G389" s="75">
        <v>7660900</v>
      </c>
      <c r="H389" s="29" t="s">
        <v>378</v>
      </c>
    </row>
    <row r="390" spans="1:8" s="77" customFormat="1" ht="24" x14ac:dyDescent="0.8">
      <c r="A390" s="81"/>
      <c r="B390" s="81" t="s">
        <v>361</v>
      </c>
      <c r="C390" s="80"/>
      <c r="D390" s="82"/>
      <c r="E390" s="83"/>
      <c r="F390" s="83"/>
      <c r="G390" s="83">
        <f>G391+G410</f>
        <v>2264400</v>
      </c>
      <c r="H390" s="83"/>
    </row>
    <row r="391" spans="1:8" s="77" customFormat="1" ht="24" x14ac:dyDescent="0.8">
      <c r="A391" s="85"/>
      <c r="B391" s="85" t="s">
        <v>385</v>
      </c>
      <c r="C391" s="84"/>
      <c r="D391" s="86"/>
      <c r="E391" s="87"/>
      <c r="F391" s="87"/>
      <c r="G391" s="87">
        <f t="shared" ref="G391" si="101">G392+G405+G408</f>
        <v>1463900</v>
      </c>
      <c r="H391" s="87"/>
    </row>
    <row r="392" spans="1:8" s="77" customFormat="1" ht="24" outlineLevel="1" x14ac:dyDescent="0.8">
      <c r="A392" s="89"/>
      <c r="B392" s="78" t="s">
        <v>386</v>
      </c>
      <c r="C392" s="88"/>
      <c r="D392" s="74"/>
      <c r="E392" s="79"/>
      <c r="F392" s="79"/>
      <c r="G392" s="79">
        <f>SUM(G393:G404)</f>
        <v>1427900</v>
      </c>
      <c r="H392" s="90"/>
    </row>
    <row r="393" spans="1:8" s="77" customFormat="1" ht="48" outlineLevel="2" x14ac:dyDescent="0.8">
      <c r="A393" s="73">
        <v>1</v>
      </c>
      <c r="B393" s="26" t="s">
        <v>223</v>
      </c>
      <c r="C393" s="28">
        <v>2.4</v>
      </c>
      <c r="D393" s="74" t="s">
        <v>315</v>
      </c>
      <c r="E393" s="75">
        <v>4</v>
      </c>
      <c r="F393" s="91">
        <v>24000</v>
      </c>
      <c r="G393" s="75">
        <v>96000</v>
      </c>
      <c r="H393" s="76"/>
    </row>
    <row r="394" spans="1:8" s="77" customFormat="1" ht="72" outlineLevel="2" x14ac:dyDescent="0.8">
      <c r="A394" s="73">
        <v>2</v>
      </c>
      <c r="B394" s="26" t="s">
        <v>224</v>
      </c>
      <c r="C394" s="28">
        <v>2.4</v>
      </c>
      <c r="D394" s="74" t="s">
        <v>315</v>
      </c>
      <c r="E394" s="75">
        <v>9</v>
      </c>
      <c r="F394" s="91">
        <v>24000</v>
      </c>
      <c r="G394" s="75">
        <v>216000</v>
      </c>
      <c r="H394" s="76"/>
    </row>
    <row r="395" spans="1:8" s="77" customFormat="1" ht="72" outlineLevel="2" x14ac:dyDescent="0.8">
      <c r="A395" s="73">
        <v>3</v>
      </c>
      <c r="B395" s="26" t="s">
        <v>480</v>
      </c>
      <c r="C395" s="28">
        <v>2.4</v>
      </c>
      <c r="D395" s="74" t="s">
        <v>315</v>
      </c>
      <c r="E395" s="75">
        <v>10</v>
      </c>
      <c r="F395" s="91">
        <v>32000</v>
      </c>
      <c r="G395" s="75">
        <v>320000</v>
      </c>
      <c r="H395" s="76"/>
    </row>
    <row r="396" spans="1:8" s="77" customFormat="1" ht="48" outlineLevel="2" x14ac:dyDescent="0.8">
      <c r="A396" s="73">
        <v>4</v>
      </c>
      <c r="B396" s="26" t="s">
        <v>225</v>
      </c>
      <c r="C396" s="28">
        <v>2.4</v>
      </c>
      <c r="D396" s="74" t="s">
        <v>315</v>
      </c>
      <c r="E396" s="75">
        <v>12</v>
      </c>
      <c r="F396" s="91">
        <v>20000</v>
      </c>
      <c r="G396" s="75">
        <v>240000</v>
      </c>
      <c r="H396" s="76"/>
    </row>
    <row r="397" spans="1:8" s="77" customFormat="1" ht="48" outlineLevel="2" x14ac:dyDescent="0.8">
      <c r="A397" s="73">
        <v>5</v>
      </c>
      <c r="B397" s="26" t="s">
        <v>226</v>
      </c>
      <c r="C397" s="28">
        <v>2.4</v>
      </c>
      <c r="D397" s="74" t="s">
        <v>315</v>
      </c>
      <c r="E397" s="75">
        <v>10</v>
      </c>
      <c r="F397" s="53">
        <v>24000</v>
      </c>
      <c r="G397" s="75">
        <v>240000</v>
      </c>
      <c r="H397" s="76"/>
    </row>
    <row r="398" spans="1:8" s="77" customFormat="1" ht="48" outlineLevel="2" x14ac:dyDescent="0.8">
      <c r="A398" s="73">
        <v>6</v>
      </c>
      <c r="B398" s="26" t="s">
        <v>227</v>
      </c>
      <c r="C398" s="28">
        <v>2.4</v>
      </c>
      <c r="D398" s="74" t="s">
        <v>315</v>
      </c>
      <c r="E398" s="75">
        <v>5</v>
      </c>
      <c r="F398" s="91">
        <v>19000</v>
      </c>
      <c r="G398" s="75">
        <v>95000</v>
      </c>
      <c r="H398" s="76"/>
    </row>
    <row r="399" spans="1:8" s="77" customFormat="1" ht="48" outlineLevel="2" x14ac:dyDescent="0.8">
      <c r="A399" s="73">
        <v>7</v>
      </c>
      <c r="B399" s="26" t="s">
        <v>228</v>
      </c>
      <c r="C399" s="28">
        <v>2.4</v>
      </c>
      <c r="D399" s="74" t="s">
        <v>315</v>
      </c>
      <c r="E399" s="75">
        <v>2</v>
      </c>
      <c r="F399" s="91">
        <v>10000</v>
      </c>
      <c r="G399" s="75">
        <v>20000</v>
      </c>
      <c r="H399" s="76"/>
    </row>
    <row r="400" spans="1:8" s="77" customFormat="1" ht="48" outlineLevel="2" x14ac:dyDescent="0.8">
      <c r="A400" s="73">
        <v>8</v>
      </c>
      <c r="B400" s="26" t="s">
        <v>229</v>
      </c>
      <c r="C400" s="28">
        <v>2.4</v>
      </c>
      <c r="D400" s="74" t="s">
        <v>315</v>
      </c>
      <c r="E400" s="75">
        <v>5</v>
      </c>
      <c r="F400" s="53">
        <v>16000</v>
      </c>
      <c r="G400" s="75">
        <v>80000</v>
      </c>
      <c r="H400" s="76"/>
    </row>
    <row r="401" spans="1:8" s="77" customFormat="1" ht="48" outlineLevel="2" x14ac:dyDescent="0.8">
      <c r="A401" s="73">
        <v>9</v>
      </c>
      <c r="B401" s="26" t="s">
        <v>232</v>
      </c>
      <c r="C401" s="28">
        <v>2.4</v>
      </c>
      <c r="D401" s="74" t="s">
        <v>315</v>
      </c>
      <c r="E401" s="75">
        <v>3</v>
      </c>
      <c r="F401" s="91">
        <v>5700</v>
      </c>
      <c r="G401" s="75">
        <v>17100</v>
      </c>
      <c r="H401" s="76"/>
    </row>
    <row r="402" spans="1:8" s="77" customFormat="1" ht="48" outlineLevel="2" x14ac:dyDescent="0.8">
      <c r="A402" s="73">
        <v>10</v>
      </c>
      <c r="B402" s="26" t="s">
        <v>234</v>
      </c>
      <c r="C402" s="28">
        <v>2.4</v>
      </c>
      <c r="D402" s="74" t="s">
        <v>315</v>
      </c>
      <c r="E402" s="75">
        <v>2</v>
      </c>
      <c r="F402" s="91">
        <v>27000</v>
      </c>
      <c r="G402" s="75">
        <v>54000</v>
      </c>
      <c r="H402" s="76"/>
    </row>
    <row r="403" spans="1:8" s="77" customFormat="1" ht="48" outlineLevel="2" x14ac:dyDescent="0.8">
      <c r="A403" s="73">
        <v>11</v>
      </c>
      <c r="B403" s="26" t="s">
        <v>235</v>
      </c>
      <c r="C403" s="28">
        <v>2.4</v>
      </c>
      <c r="D403" s="74" t="s">
        <v>315</v>
      </c>
      <c r="E403" s="75">
        <v>3</v>
      </c>
      <c r="F403" s="91">
        <v>8900</v>
      </c>
      <c r="G403" s="75">
        <v>26700</v>
      </c>
      <c r="H403" s="76"/>
    </row>
    <row r="404" spans="1:8" s="77" customFormat="1" ht="48" outlineLevel="2" x14ac:dyDescent="0.8">
      <c r="A404" s="73">
        <v>12</v>
      </c>
      <c r="B404" s="26" t="s">
        <v>236</v>
      </c>
      <c r="C404" s="28">
        <v>2.4</v>
      </c>
      <c r="D404" s="74" t="s">
        <v>315</v>
      </c>
      <c r="E404" s="75">
        <v>7</v>
      </c>
      <c r="F404" s="91">
        <v>3300</v>
      </c>
      <c r="G404" s="75">
        <v>23100</v>
      </c>
      <c r="H404" s="76"/>
    </row>
    <row r="405" spans="1:8" s="77" customFormat="1" ht="24" outlineLevel="1" x14ac:dyDescent="0.8">
      <c r="A405" s="73"/>
      <c r="B405" s="78" t="s">
        <v>388</v>
      </c>
      <c r="C405" s="28"/>
      <c r="D405" s="74"/>
      <c r="E405" s="79"/>
      <c r="F405" s="79"/>
      <c r="G405" s="79">
        <f t="shared" ref="G405" si="102">SUM(G406:G407)</f>
        <v>21000</v>
      </c>
      <c r="H405" s="76"/>
    </row>
    <row r="406" spans="1:8" s="77" customFormat="1" ht="48" outlineLevel="2" x14ac:dyDescent="0.8">
      <c r="A406" s="73">
        <v>13</v>
      </c>
      <c r="B406" s="26" t="s">
        <v>230</v>
      </c>
      <c r="C406" s="28">
        <v>2.2000000000000002</v>
      </c>
      <c r="D406" s="74" t="s">
        <v>315</v>
      </c>
      <c r="E406" s="75">
        <v>4</v>
      </c>
      <c r="F406" s="91">
        <v>3000</v>
      </c>
      <c r="G406" s="75">
        <v>12000</v>
      </c>
      <c r="H406" s="76"/>
    </row>
    <row r="407" spans="1:8" s="77" customFormat="1" ht="48" outlineLevel="2" x14ac:dyDescent="0.8">
      <c r="A407" s="73">
        <v>14</v>
      </c>
      <c r="B407" s="26" t="s">
        <v>231</v>
      </c>
      <c r="C407" s="28">
        <v>2.2000000000000002</v>
      </c>
      <c r="D407" s="74" t="s">
        <v>315</v>
      </c>
      <c r="E407" s="75">
        <v>3</v>
      </c>
      <c r="F407" s="91">
        <v>3000</v>
      </c>
      <c r="G407" s="75">
        <v>9000</v>
      </c>
      <c r="H407" s="76"/>
    </row>
    <row r="408" spans="1:8" s="77" customFormat="1" ht="24" outlineLevel="1" x14ac:dyDescent="0.8">
      <c r="A408" s="73"/>
      <c r="B408" s="78" t="s">
        <v>398</v>
      </c>
      <c r="C408" s="111"/>
      <c r="D408" s="111"/>
      <c r="E408" s="106"/>
      <c r="F408" s="106"/>
      <c r="G408" s="106">
        <f t="shared" ref="G408" si="103">G409</f>
        <v>15000</v>
      </c>
      <c r="H408" s="76"/>
    </row>
    <row r="409" spans="1:8" s="77" customFormat="1" ht="72" outlineLevel="2" x14ac:dyDescent="0.8">
      <c r="A409" s="73">
        <v>15</v>
      </c>
      <c r="B409" s="26" t="s">
        <v>233</v>
      </c>
      <c r="C409" s="28">
        <v>2.2000000000000002</v>
      </c>
      <c r="D409" s="74" t="s">
        <v>315</v>
      </c>
      <c r="E409" s="75">
        <v>1</v>
      </c>
      <c r="F409" s="91">
        <v>15000</v>
      </c>
      <c r="G409" s="75">
        <v>15000</v>
      </c>
      <c r="H409" s="76"/>
    </row>
    <row r="410" spans="1:8" s="77" customFormat="1" ht="24" x14ac:dyDescent="0.8">
      <c r="A410" s="85"/>
      <c r="B410" s="85" t="s">
        <v>382</v>
      </c>
      <c r="C410" s="84"/>
      <c r="D410" s="86"/>
      <c r="E410" s="87"/>
      <c r="F410" s="87"/>
      <c r="G410" s="87">
        <f t="shared" ref="G410" si="104">G411</f>
        <v>800500</v>
      </c>
      <c r="H410" s="87"/>
    </row>
    <row r="411" spans="1:8" s="77" customFormat="1" ht="24" outlineLevel="1" x14ac:dyDescent="0.8">
      <c r="A411" s="89"/>
      <c r="B411" s="109" t="s">
        <v>393</v>
      </c>
      <c r="C411" s="88"/>
      <c r="D411" s="74"/>
      <c r="E411" s="79"/>
      <c r="F411" s="79"/>
      <c r="G411" s="79">
        <f t="shared" ref="G411" si="105">SUM(G412:G413)</f>
        <v>800500</v>
      </c>
      <c r="H411" s="90"/>
    </row>
    <row r="412" spans="1:8" s="77" customFormat="1" ht="48" outlineLevel="2" x14ac:dyDescent="0.8">
      <c r="A412" s="73">
        <v>16</v>
      </c>
      <c r="B412" s="26" t="s">
        <v>237</v>
      </c>
      <c r="C412" s="28">
        <v>2.2000000000000002</v>
      </c>
      <c r="D412" s="74" t="s">
        <v>320</v>
      </c>
      <c r="E412" s="75">
        <v>1</v>
      </c>
      <c r="F412" s="75">
        <v>428100</v>
      </c>
      <c r="G412" s="75">
        <v>428100</v>
      </c>
      <c r="H412" s="76"/>
    </row>
    <row r="413" spans="1:8" s="77" customFormat="1" ht="48" outlineLevel="2" x14ac:dyDescent="0.8">
      <c r="A413" s="73">
        <v>17</v>
      </c>
      <c r="B413" s="26" t="s">
        <v>238</v>
      </c>
      <c r="C413" s="28">
        <v>2.2000000000000002</v>
      </c>
      <c r="D413" s="74" t="s">
        <v>320</v>
      </c>
      <c r="E413" s="75">
        <v>1</v>
      </c>
      <c r="F413" s="75">
        <v>372400</v>
      </c>
      <c r="G413" s="75">
        <v>372400</v>
      </c>
      <c r="H413" s="76"/>
    </row>
    <row r="414" spans="1:8" s="77" customFormat="1" ht="24" x14ac:dyDescent="0.8">
      <c r="A414" s="81"/>
      <c r="B414" s="81" t="s">
        <v>362</v>
      </c>
      <c r="C414" s="80"/>
      <c r="D414" s="82"/>
      <c r="E414" s="83"/>
      <c r="F414" s="83"/>
      <c r="G414" s="83">
        <f t="shared" ref="G414" si="106">G415+G447</f>
        <v>25402600</v>
      </c>
      <c r="H414" s="83"/>
    </row>
    <row r="415" spans="1:8" s="77" customFormat="1" ht="24" x14ac:dyDescent="0.8">
      <c r="A415" s="85"/>
      <c r="B415" s="85" t="s">
        <v>385</v>
      </c>
      <c r="C415" s="84"/>
      <c r="D415" s="86"/>
      <c r="E415" s="87"/>
      <c r="F415" s="87"/>
      <c r="G415" s="87">
        <f t="shared" ref="G415" si="107">G416+G425+G433+G445</f>
        <v>19949000</v>
      </c>
      <c r="H415" s="87"/>
    </row>
    <row r="416" spans="1:8" s="77" customFormat="1" ht="24" outlineLevel="1" x14ac:dyDescent="0.8">
      <c r="A416" s="89"/>
      <c r="B416" s="78" t="s">
        <v>386</v>
      </c>
      <c r="C416" s="88"/>
      <c r="D416" s="74"/>
      <c r="E416" s="79"/>
      <c r="F416" s="79"/>
      <c r="G416" s="79">
        <f t="shared" ref="G416" si="108">SUM(G417:G424)</f>
        <v>397000</v>
      </c>
      <c r="H416" s="90"/>
    </row>
    <row r="417" spans="1:8" s="98" customFormat="1" ht="72" outlineLevel="2" x14ac:dyDescent="0.8">
      <c r="A417" s="28">
        <v>1</v>
      </c>
      <c r="B417" s="26" t="s">
        <v>239</v>
      </c>
      <c r="C417" s="28">
        <v>2.4</v>
      </c>
      <c r="D417" s="28" t="s">
        <v>315</v>
      </c>
      <c r="E417" s="75">
        <v>1</v>
      </c>
      <c r="F417" s="91">
        <v>24000</v>
      </c>
      <c r="G417" s="75">
        <v>24000</v>
      </c>
      <c r="H417" s="94"/>
    </row>
    <row r="418" spans="1:8" s="98" customFormat="1" ht="48" outlineLevel="2" x14ac:dyDescent="0.8">
      <c r="A418" s="28">
        <v>2</v>
      </c>
      <c r="B418" s="26" t="s">
        <v>240</v>
      </c>
      <c r="C418" s="28">
        <v>2.4</v>
      </c>
      <c r="D418" s="28" t="s">
        <v>315</v>
      </c>
      <c r="E418" s="75">
        <v>5</v>
      </c>
      <c r="F418" s="91">
        <v>24000</v>
      </c>
      <c r="G418" s="75">
        <v>120000</v>
      </c>
      <c r="H418" s="94"/>
    </row>
    <row r="419" spans="1:8" s="98" customFormat="1" ht="48" outlineLevel="2" x14ac:dyDescent="0.8">
      <c r="A419" s="28">
        <v>3</v>
      </c>
      <c r="B419" s="26" t="s">
        <v>241</v>
      </c>
      <c r="C419" s="28">
        <v>2.4</v>
      </c>
      <c r="D419" s="28" t="s">
        <v>315</v>
      </c>
      <c r="E419" s="75">
        <v>3</v>
      </c>
      <c r="F419" s="53">
        <v>24000</v>
      </c>
      <c r="G419" s="75">
        <v>72000</v>
      </c>
      <c r="H419" s="94"/>
    </row>
    <row r="420" spans="1:8" s="98" customFormat="1" ht="48" outlineLevel="2" x14ac:dyDescent="0.8">
      <c r="A420" s="28">
        <v>4</v>
      </c>
      <c r="B420" s="26" t="s">
        <v>242</v>
      </c>
      <c r="C420" s="28">
        <v>2.4</v>
      </c>
      <c r="D420" s="28" t="s">
        <v>315</v>
      </c>
      <c r="E420" s="75">
        <v>1</v>
      </c>
      <c r="F420" s="53">
        <v>24000</v>
      </c>
      <c r="G420" s="75">
        <v>24000</v>
      </c>
      <c r="H420" s="94"/>
    </row>
    <row r="421" spans="1:8" s="98" customFormat="1" ht="48" outlineLevel="2" x14ac:dyDescent="0.8">
      <c r="A421" s="28">
        <v>5</v>
      </c>
      <c r="B421" s="26" t="s">
        <v>243</v>
      </c>
      <c r="C421" s="28">
        <v>2.4</v>
      </c>
      <c r="D421" s="28" t="s">
        <v>315</v>
      </c>
      <c r="E421" s="75">
        <v>2</v>
      </c>
      <c r="F421" s="53">
        <v>24000</v>
      </c>
      <c r="G421" s="75">
        <v>48000</v>
      </c>
      <c r="H421" s="94"/>
    </row>
    <row r="422" spans="1:8" s="98" customFormat="1" ht="48" outlineLevel="2" x14ac:dyDescent="0.8">
      <c r="A422" s="28">
        <v>6</v>
      </c>
      <c r="B422" s="26" t="s">
        <v>244</v>
      </c>
      <c r="C422" s="28">
        <v>2.4</v>
      </c>
      <c r="D422" s="28" t="s">
        <v>315</v>
      </c>
      <c r="E422" s="75">
        <v>1</v>
      </c>
      <c r="F422" s="53">
        <v>24000</v>
      </c>
      <c r="G422" s="75">
        <v>24000</v>
      </c>
      <c r="H422" s="94"/>
    </row>
    <row r="423" spans="1:8" s="98" customFormat="1" ht="48" outlineLevel="2" x14ac:dyDescent="0.8">
      <c r="A423" s="28">
        <v>7</v>
      </c>
      <c r="B423" s="26" t="s">
        <v>250</v>
      </c>
      <c r="C423" s="28">
        <v>2.4</v>
      </c>
      <c r="D423" s="28" t="s">
        <v>315</v>
      </c>
      <c r="E423" s="75">
        <v>1</v>
      </c>
      <c r="F423" s="91">
        <v>16000</v>
      </c>
      <c r="G423" s="75">
        <v>16000</v>
      </c>
      <c r="H423" s="94"/>
    </row>
    <row r="424" spans="1:8" s="98" customFormat="1" ht="48" outlineLevel="2" x14ac:dyDescent="0.8">
      <c r="A424" s="28">
        <v>8</v>
      </c>
      <c r="B424" s="26" t="s">
        <v>259</v>
      </c>
      <c r="C424" s="28">
        <v>2.1</v>
      </c>
      <c r="D424" s="28" t="s">
        <v>315</v>
      </c>
      <c r="E424" s="75">
        <v>3</v>
      </c>
      <c r="F424" s="53">
        <v>23000</v>
      </c>
      <c r="G424" s="75">
        <v>69000</v>
      </c>
      <c r="H424" s="94"/>
    </row>
    <row r="425" spans="1:8" s="98" customFormat="1" ht="24.75" customHeight="1" outlineLevel="1" x14ac:dyDescent="0.8">
      <c r="A425" s="28"/>
      <c r="B425" s="78" t="s">
        <v>394</v>
      </c>
      <c r="C425" s="28"/>
      <c r="D425" s="28"/>
      <c r="E425" s="79"/>
      <c r="F425" s="79"/>
      <c r="G425" s="79">
        <f t="shared" ref="G425" si="109">SUM(G426:G432)</f>
        <v>12254700</v>
      </c>
      <c r="H425" s="94"/>
    </row>
    <row r="426" spans="1:8" s="98" customFormat="1" ht="72" outlineLevel="2" x14ac:dyDescent="0.8">
      <c r="A426" s="28">
        <v>9</v>
      </c>
      <c r="B426" s="26" t="s">
        <v>253</v>
      </c>
      <c r="C426" s="28">
        <v>2.2000000000000002</v>
      </c>
      <c r="D426" s="28" t="s">
        <v>318</v>
      </c>
      <c r="E426" s="75">
        <v>2</v>
      </c>
      <c r="F426" s="91">
        <v>1358000</v>
      </c>
      <c r="G426" s="75">
        <v>2716000</v>
      </c>
      <c r="H426" s="94"/>
    </row>
    <row r="427" spans="1:8" s="98" customFormat="1" ht="48" outlineLevel="2" x14ac:dyDescent="0.8">
      <c r="A427" s="28">
        <v>10</v>
      </c>
      <c r="B427" s="26" t="s">
        <v>254</v>
      </c>
      <c r="C427" s="28">
        <v>8.1</v>
      </c>
      <c r="D427" s="28" t="s">
        <v>318</v>
      </c>
      <c r="E427" s="75">
        <v>1</v>
      </c>
      <c r="F427" s="91">
        <v>2800000</v>
      </c>
      <c r="G427" s="75">
        <v>2800000</v>
      </c>
      <c r="H427" s="94"/>
    </row>
    <row r="428" spans="1:8" s="98" customFormat="1" ht="72" outlineLevel="2" x14ac:dyDescent="0.8">
      <c r="A428" s="28">
        <v>11</v>
      </c>
      <c r="B428" s="26" t="s">
        <v>255</v>
      </c>
      <c r="C428" s="28">
        <v>5.0999999999999996</v>
      </c>
      <c r="D428" s="28" t="s">
        <v>318</v>
      </c>
      <c r="E428" s="75">
        <v>3</v>
      </c>
      <c r="F428" s="91">
        <v>885900</v>
      </c>
      <c r="G428" s="75">
        <v>2657700</v>
      </c>
      <c r="H428" s="94"/>
    </row>
    <row r="429" spans="1:8" s="98" customFormat="1" ht="72" outlineLevel="2" x14ac:dyDescent="0.8">
      <c r="A429" s="28">
        <v>12</v>
      </c>
      <c r="B429" s="26" t="s">
        <v>256</v>
      </c>
      <c r="C429" s="28">
        <v>2.2000000000000002</v>
      </c>
      <c r="D429" s="28" t="s">
        <v>318</v>
      </c>
      <c r="E429" s="75">
        <v>1</v>
      </c>
      <c r="F429" s="91">
        <v>850000</v>
      </c>
      <c r="G429" s="75">
        <v>850000</v>
      </c>
      <c r="H429" s="94"/>
    </row>
    <row r="430" spans="1:8" s="98" customFormat="1" ht="72" outlineLevel="2" x14ac:dyDescent="0.8">
      <c r="A430" s="28">
        <v>13</v>
      </c>
      <c r="B430" s="26" t="s">
        <v>257</v>
      </c>
      <c r="C430" s="28">
        <v>5.0999999999999996</v>
      </c>
      <c r="D430" s="28" t="s">
        <v>318</v>
      </c>
      <c r="E430" s="75">
        <v>1</v>
      </c>
      <c r="F430" s="91">
        <v>713000</v>
      </c>
      <c r="G430" s="75">
        <v>713000</v>
      </c>
      <c r="H430" s="94"/>
    </row>
    <row r="431" spans="1:8" s="98" customFormat="1" ht="96" outlineLevel="2" x14ac:dyDescent="0.8">
      <c r="A431" s="28">
        <v>14</v>
      </c>
      <c r="B431" s="26" t="s">
        <v>481</v>
      </c>
      <c r="C431" s="28">
        <v>2.2000000000000002</v>
      </c>
      <c r="D431" s="28" t="s">
        <v>318</v>
      </c>
      <c r="E431" s="75">
        <v>2</v>
      </c>
      <c r="F431" s="91">
        <v>713000</v>
      </c>
      <c r="G431" s="75">
        <v>1426000</v>
      </c>
      <c r="H431" s="94"/>
    </row>
    <row r="432" spans="1:8" s="98" customFormat="1" ht="72" outlineLevel="2" x14ac:dyDescent="0.8">
      <c r="A432" s="28">
        <v>15</v>
      </c>
      <c r="B432" s="26" t="s">
        <v>258</v>
      </c>
      <c r="C432" s="28">
        <v>2.2000000000000002</v>
      </c>
      <c r="D432" s="28" t="s">
        <v>318</v>
      </c>
      <c r="E432" s="75">
        <v>1</v>
      </c>
      <c r="F432" s="91">
        <v>1092000</v>
      </c>
      <c r="G432" s="75">
        <v>1092000</v>
      </c>
      <c r="H432" s="94"/>
    </row>
    <row r="433" spans="1:8" s="98" customFormat="1" ht="24" outlineLevel="1" x14ac:dyDescent="0.8">
      <c r="A433" s="28"/>
      <c r="B433" s="78" t="s">
        <v>388</v>
      </c>
      <c r="C433" s="28"/>
      <c r="D433" s="28"/>
      <c r="E433" s="79"/>
      <c r="F433" s="79"/>
      <c r="G433" s="79">
        <f t="shared" ref="G433" si="110">SUM(G434:G444)</f>
        <v>7250100</v>
      </c>
      <c r="H433" s="94"/>
    </row>
    <row r="434" spans="1:8" s="98" customFormat="1" ht="48" outlineLevel="2" x14ac:dyDescent="0.8">
      <c r="A434" s="28">
        <v>16</v>
      </c>
      <c r="B434" s="26" t="s">
        <v>245</v>
      </c>
      <c r="C434" s="28">
        <v>6.1</v>
      </c>
      <c r="D434" s="28" t="s">
        <v>315</v>
      </c>
      <c r="E434" s="75">
        <v>1</v>
      </c>
      <c r="F434" s="91">
        <v>350000</v>
      </c>
      <c r="G434" s="75">
        <v>350000</v>
      </c>
      <c r="H434" s="94"/>
    </row>
    <row r="435" spans="1:8" s="98" customFormat="1" ht="48" outlineLevel="2" x14ac:dyDescent="0.8">
      <c r="A435" s="28">
        <v>17</v>
      </c>
      <c r="B435" s="26" t="s">
        <v>246</v>
      </c>
      <c r="C435" s="28">
        <v>6.1</v>
      </c>
      <c r="D435" s="28" t="s">
        <v>315</v>
      </c>
      <c r="E435" s="75">
        <v>1</v>
      </c>
      <c r="F435" s="91">
        <v>180000</v>
      </c>
      <c r="G435" s="75">
        <v>180000</v>
      </c>
      <c r="H435" s="94"/>
    </row>
    <row r="436" spans="1:8" s="98" customFormat="1" ht="48" outlineLevel="2" x14ac:dyDescent="0.8">
      <c r="A436" s="28">
        <v>18</v>
      </c>
      <c r="B436" s="26" t="s">
        <v>248</v>
      </c>
      <c r="C436" s="28">
        <v>5.0999999999999996</v>
      </c>
      <c r="D436" s="28" t="s">
        <v>315</v>
      </c>
      <c r="E436" s="75">
        <v>1</v>
      </c>
      <c r="F436" s="91">
        <v>81100</v>
      </c>
      <c r="G436" s="75">
        <v>81100</v>
      </c>
      <c r="H436" s="94"/>
    </row>
    <row r="437" spans="1:8" s="98" customFormat="1" ht="48" outlineLevel="2" x14ac:dyDescent="0.8">
      <c r="A437" s="28">
        <v>19</v>
      </c>
      <c r="B437" s="26" t="s">
        <v>249</v>
      </c>
      <c r="C437" s="28">
        <v>5.0999999999999996</v>
      </c>
      <c r="D437" s="28" t="s">
        <v>315</v>
      </c>
      <c r="E437" s="75">
        <v>2</v>
      </c>
      <c r="F437" s="91">
        <v>25000</v>
      </c>
      <c r="G437" s="75">
        <v>50000</v>
      </c>
      <c r="H437" s="94"/>
    </row>
    <row r="438" spans="1:8" s="98" customFormat="1" ht="72" outlineLevel="2" x14ac:dyDescent="0.8">
      <c r="A438" s="28">
        <v>20</v>
      </c>
      <c r="B438" s="26" t="s">
        <v>482</v>
      </c>
      <c r="C438" s="28">
        <v>6.1</v>
      </c>
      <c r="D438" s="28" t="s">
        <v>315</v>
      </c>
      <c r="E438" s="75">
        <v>1</v>
      </c>
      <c r="F438" s="91">
        <v>350000</v>
      </c>
      <c r="G438" s="75">
        <v>350000</v>
      </c>
      <c r="H438" s="94"/>
    </row>
    <row r="439" spans="1:8" s="98" customFormat="1" ht="72" outlineLevel="2" x14ac:dyDescent="0.8">
      <c r="A439" s="28">
        <v>21</v>
      </c>
      <c r="B439" s="26" t="s">
        <v>483</v>
      </c>
      <c r="C439" s="28">
        <v>6.1</v>
      </c>
      <c r="D439" s="28" t="s">
        <v>315</v>
      </c>
      <c r="E439" s="75">
        <v>1</v>
      </c>
      <c r="F439" s="91">
        <v>3000000</v>
      </c>
      <c r="G439" s="75">
        <v>3000000</v>
      </c>
      <c r="H439" s="94"/>
    </row>
    <row r="440" spans="1:8" s="98" customFormat="1" ht="48" outlineLevel="2" x14ac:dyDescent="0.8">
      <c r="A440" s="28">
        <v>22</v>
      </c>
      <c r="B440" s="26" t="s">
        <v>485</v>
      </c>
      <c r="C440" s="28">
        <v>6.1</v>
      </c>
      <c r="D440" s="28" t="s">
        <v>315</v>
      </c>
      <c r="E440" s="75">
        <v>1</v>
      </c>
      <c r="F440" s="91">
        <v>1712000</v>
      </c>
      <c r="G440" s="75">
        <v>1712000</v>
      </c>
      <c r="H440" s="94"/>
    </row>
    <row r="441" spans="1:8" s="98" customFormat="1" ht="48" outlineLevel="2" x14ac:dyDescent="0.8">
      <c r="A441" s="28">
        <v>23</v>
      </c>
      <c r="B441" s="26" t="s">
        <v>251</v>
      </c>
      <c r="C441" s="28">
        <v>5.0999999999999996</v>
      </c>
      <c r="D441" s="28" t="s">
        <v>317</v>
      </c>
      <c r="E441" s="75">
        <v>1</v>
      </c>
      <c r="F441" s="91">
        <v>89000</v>
      </c>
      <c r="G441" s="75">
        <v>89000</v>
      </c>
      <c r="H441" s="94"/>
    </row>
    <row r="442" spans="1:8" s="98" customFormat="1" ht="48" outlineLevel="2" x14ac:dyDescent="0.8">
      <c r="A442" s="28">
        <v>24</v>
      </c>
      <c r="B442" s="26" t="s">
        <v>252</v>
      </c>
      <c r="C442" s="28">
        <v>5.0999999999999996</v>
      </c>
      <c r="D442" s="28" t="s">
        <v>317</v>
      </c>
      <c r="E442" s="75">
        <v>1</v>
      </c>
      <c r="F442" s="91">
        <v>89000</v>
      </c>
      <c r="G442" s="75">
        <v>89000</v>
      </c>
      <c r="H442" s="94"/>
    </row>
    <row r="443" spans="1:8" s="98" customFormat="1" ht="48" outlineLevel="2" x14ac:dyDescent="0.8">
      <c r="A443" s="28">
        <v>25</v>
      </c>
      <c r="B443" s="26" t="s">
        <v>484</v>
      </c>
      <c r="C443" s="28">
        <v>8.1</v>
      </c>
      <c r="D443" s="28" t="s">
        <v>324</v>
      </c>
      <c r="E443" s="75">
        <v>1</v>
      </c>
      <c r="F443" s="91">
        <v>749000</v>
      </c>
      <c r="G443" s="75">
        <v>749000</v>
      </c>
      <c r="H443" s="94"/>
    </row>
    <row r="444" spans="1:8" s="98" customFormat="1" ht="48" outlineLevel="2" x14ac:dyDescent="0.8">
      <c r="A444" s="28">
        <v>26</v>
      </c>
      <c r="B444" s="26" t="s">
        <v>486</v>
      </c>
      <c r="C444" s="50">
        <v>6.1</v>
      </c>
      <c r="D444" s="28" t="s">
        <v>315</v>
      </c>
      <c r="E444" s="75">
        <v>4</v>
      </c>
      <c r="F444" s="91">
        <v>150000</v>
      </c>
      <c r="G444" s="75">
        <v>600000</v>
      </c>
      <c r="H444" s="94"/>
    </row>
    <row r="445" spans="1:8" s="98" customFormat="1" ht="24" outlineLevel="1" x14ac:dyDescent="0.8">
      <c r="A445" s="28"/>
      <c r="B445" s="78" t="s">
        <v>387</v>
      </c>
      <c r="C445" s="50"/>
      <c r="D445" s="28"/>
      <c r="E445" s="79"/>
      <c r="F445" s="79"/>
      <c r="G445" s="79">
        <f t="shared" ref="G445" si="111">G446</f>
        <v>47200</v>
      </c>
      <c r="H445" s="94"/>
    </row>
    <row r="446" spans="1:8" s="98" customFormat="1" ht="72" outlineLevel="2" x14ac:dyDescent="0.8">
      <c r="A446" s="28">
        <v>27</v>
      </c>
      <c r="B446" s="26" t="s">
        <v>247</v>
      </c>
      <c r="C446" s="28">
        <v>2.2000000000000002</v>
      </c>
      <c r="D446" s="28" t="s">
        <v>315</v>
      </c>
      <c r="E446" s="75">
        <v>1</v>
      </c>
      <c r="F446" s="91">
        <v>47200</v>
      </c>
      <c r="G446" s="75">
        <v>47200</v>
      </c>
      <c r="H446" s="94"/>
    </row>
    <row r="447" spans="1:8" s="77" customFormat="1" ht="24" x14ac:dyDescent="0.8">
      <c r="A447" s="85"/>
      <c r="B447" s="85" t="s">
        <v>382</v>
      </c>
      <c r="C447" s="84"/>
      <c r="D447" s="86"/>
      <c r="E447" s="87"/>
      <c r="F447" s="87"/>
      <c r="G447" s="87">
        <f>G448</f>
        <v>5453600</v>
      </c>
      <c r="H447" s="87"/>
    </row>
    <row r="448" spans="1:8" s="77" customFormat="1" ht="24" outlineLevel="1" x14ac:dyDescent="0.8">
      <c r="A448" s="89"/>
      <c r="B448" s="109" t="s">
        <v>390</v>
      </c>
      <c r="C448" s="88"/>
      <c r="D448" s="74"/>
      <c r="E448" s="79"/>
      <c r="F448" s="79"/>
      <c r="G448" s="79">
        <f t="shared" ref="G448" si="112">G449</f>
        <v>5453600</v>
      </c>
      <c r="H448" s="90"/>
    </row>
    <row r="449" spans="1:8" s="77" customFormat="1" ht="48" outlineLevel="2" x14ac:dyDescent="0.8">
      <c r="A449" s="73">
        <v>28</v>
      </c>
      <c r="B449" s="26" t="s">
        <v>260</v>
      </c>
      <c r="C449" s="28">
        <v>8.1</v>
      </c>
      <c r="D449" s="74" t="s">
        <v>320</v>
      </c>
      <c r="E449" s="75">
        <v>1</v>
      </c>
      <c r="F449" s="75">
        <v>5453600</v>
      </c>
      <c r="G449" s="75">
        <v>5453600</v>
      </c>
      <c r="H449" s="29" t="s">
        <v>379</v>
      </c>
    </row>
    <row r="450" spans="1:8" s="77" customFormat="1" ht="24" x14ac:dyDescent="0.8">
      <c r="A450" s="81"/>
      <c r="B450" s="81" t="s">
        <v>380</v>
      </c>
      <c r="C450" s="80"/>
      <c r="D450" s="82"/>
      <c r="E450" s="83"/>
      <c r="F450" s="83"/>
      <c r="G450" s="83">
        <f>G451+G465</f>
        <v>2918900</v>
      </c>
      <c r="H450" s="83"/>
    </row>
    <row r="451" spans="1:8" s="77" customFormat="1" ht="24" x14ac:dyDescent="0.8">
      <c r="A451" s="85"/>
      <c r="B451" s="85" t="s">
        <v>385</v>
      </c>
      <c r="C451" s="84"/>
      <c r="D451" s="86"/>
      <c r="E451" s="87"/>
      <c r="F451" s="87"/>
      <c r="G451" s="87">
        <f t="shared" ref="G451" si="113">G452+G455+G461</f>
        <v>2553900</v>
      </c>
      <c r="H451" s="87"/>
    </row>
    <row r="452" spans="1:8" s="110" customFormat="1" ht="24" outlineLevel="1" x14ac:dyDescent="0.8">
      <c r="A452" s="118"/>
      <c r="B452" s="78" t="s">
        <v>386</v>
      </c>
      <c r="C452" s="92"/>
      <c r="D452" s="92"/>
      <c r="E452" s="79"/>
      <c r="F452" s="79">
        <f t="shared" ref="F452:G452" si="114">SUM(F453:F454)</f>
        <v>26500</v>
      </c>
      <c r="G452" s="79">
        <f t="shared" si="114"/>
        <v>265000</v>
      </c>
      <c r="H452" s="119"/>
    </row>
    <row r="453" spans="1:8" s="98" customFormat="1" ht="48" outlineLevel="2" x14ac:dyDescent="0.8">
      <c r="A453" s="28">
        <v>1</v>
      </c>
      <c r="B453" s="26" t="s">
        <v>487</v>
      </c>
      <c r="C453" s="28">
        <v>2.4</v>
      </c>
      <c r="D453" s="28" t="s">
        <v>315</v>
      </c>
      <c r="E453" s="75">
        <v>10</v>
      </c>
      <c r="F453" s="53">
        <v>24000</v>
      </c>
      <c r="G453" s="75">
        <v>240000</v>
      </c>
      <c r="H453" s="94"/>
    </row>
    <row r="454" spans="1:8" s="98" customFormat="1" ht="48" outlineLevel="2" x14ac:dyDescent="0.8">
      <c r="A454" s="28">
        <v>2</v>
      </c>
      <c r="B454" s="26" t="s">
        <v>488</v>
      </c>
      <c r="C454" s="28">
        <v>2.4</v>
      </c>
      <c r="D454" s="28" t="s">
        <v>315</v>
      </c>
      <c r="E454" s="75">
        <v>10</v>
      </c>
      <c r="F454" s="91">
        <v>2500</v>
      </c>
      <c r="G454" s="75">
        <v>25000</v>
      </c>
      <c r="H454" s="94"/>
    </row>
    <row r="455" spans="1:8" s="98" customFormat="1" ht="24" outlineLevel="1" x14ac:dyDescent="0.8">
      <c r="A455" s="28"/>
      <c r="B455" s="78" t="s">
        <v>388</v>
      </c>
      <c r="C455" s="28"/>
      <c r="D455" s="28"/>
      <c r="E455" s="79"/>
      <c r="F455" s="79"/>
      <c r="G455" s="79">
        <f t="shared" ref="G455" si="115">SUM(G456:G460)</f>
        <v>2101700</v>
      </c>
      <c r="H455" s="94"/>
    </row>
    <row r="456" spans="1:8" s="98" customFormat="1" ht="48" outlineLevel="2" x14ac:dyDescent="0.8">
      <c r="A456" s="28">
        <v>3</v>
      </c>
      <c r="B456" s="26" t="s">
        <v>261</v>
      </c>
      <c r="C456" s="28">
        <v>8.1</v>
      </c>
      <c r="D456" s="28" t="s">
        <v>315</v>
      </c>
      <c r="E456" s="75">
        <v>1</v>
      </c>
      <c r="F456" s="91">
        <v>1284000</v>
      </c>
      <c r="G456" s="75">
        <v>1284000</v>
      </c>
      <c r="H456" s="94"/>
    </row>
    <row r="457" spans="1:8" s="98" customFormat="1" ht="48" outlineLevel="2" x14ac:dyDescent="0.8">
      <c r="A457" s="28">
        <v>4</v>
      </c>
      <c r="B457" s="26" t="s">
        <v>265</v>
      </c>
      <c r="C457" s="28">
        <v>2.2000000000000002</v>
      </c>
      <c r="D457" s="28" t="s">
        <v>315</v>
      </c>
      <c r="E457" s="75">
        <v>1</v>
      </c>
      <c r="F457" s="91">
        <v>250000</v>
      </c>
      <c r="G457" s="75">
        <v>250000</v>
      </c>
      <c r="H457" s="94"/>
    </row>
    <row r="458" spans="1:8" s="98" customFormat="1" ht="48" outlineLevel="2" x14ac:dyDescent="0.8">
      <c r="A458" s="28">
        <v>5</v>
      </c>
      <c r="B458" s="26" t="s">
        <v>266</v>
      </c>
      <c r="C458" s="28">
        <v>6.1</v>
      </c>
      <c r="D458" s="28" t="s">
        <v>315</v>
      </c>
      <c r="E458" s="75">
        <v>1</v>
      </c>
      <c r="F458" s="91">
        <v>250000</v>
      </c>
      <c r="G458" s="75">
        <v>250000</v>
      </c>
      <c r="H458" s="94"/>
    </row>
    <row r="459" spans="1:8" s="98" customFormat="1" ht="48" outlineLevel="2" x14ac:dyDescent="0.8">
      <c r="A459" s="28">
        <v>6</v>
      </c>
      <c r="B459" s="26" t="s">
        <v>267</v>
      </c>
      <c r="C459" s="28">
        <v>2.2000000000000002</v>
      </c>
      <c r="D459" s="28" t="s">
        <v>324</v>
      </c>
      <c r="E459" s="75">
        <v>1</v>
      </c>
      <c r="F459" s="91">
        <v>17700</v>
      </c>
      <c r="G459" s="75">
        <v>17700</v>
      </c>
      <c r="H459" s="94"/>
    </row>
    <row r="460" spans="1:8" s="98" customFormat="1" ht="48" outlineLevel="2" x14ac:dyDescent="0.8">
      <c r="A460" s="28">
        <v>7</v>
      </c>
      <c r="B460" s="26" t="s">
        <v>489</v>
      </c>
      <c r="C460" s="28">
        <v>6.1</v>
      </c>
      <c r="D460" s="28" t="s">
        <v>315</v>
      </c>
      <c r="E460" s="75">
        <v>2</v>
      </c>
      <c r="F460" s="91">
        <v>150000</v>
      </c>
      <c r="G460" s="75">
        <v>300000</v>
      </c>
      <c r="H460" s="94"/>
    </row>
    <row r="461" spans="1:8" s="98" customFormat="1" ht="24" outlineLevel="1" x14ac:dyDescent="0.8">
      <c r="A461" s="28"/>
      <c r="B461" s="78" t="s">
        <v>387</v>
      </c>
      <c r="C461" s="28"/>
      <c r="D461" s="28"/>
      <c r="E461" s="79"/>
      <c r="F461" s="79"/>
      <c r="G461" s="79">
        <f t="shared" ref="G461" si="116">SUM(G462:G464)</f>
        <v>187200</v>
      </c>
      <c r="H461" s="94"/>
    </row>
    <row r="462" spans="1:8" s="98" customFormat="1" ht="72" outlineLevel="2" x14ac:dyDescent="0.8">
      <c r="A462" s="28">
        <v>8</v>
      </c>
      <c r="B462" s="26" t="s">
        <v>262</v>
      </c>
      <c r="C462" s="28">
        <v>2.2000000000000002</v>
      </c>
      <c r="D462" s="28" t="s">
        <v>315</v>
      </c>
      <c r="E462" s="75">
        <v>1</v>
      </c>
      <c r="F462" s="91">
        <v>23500</v>
      </c>
      <c r="G462" s="75">
        <v>23500</v>
      </c>
      <c r="H462" s="94"/>
    </row>
    <row r="463" spans="1:8" s="98" customFormat="1" ht="72" outlineLevel="2" x14ac:dyDescent="0.8">
      <c r="A463" s="28">
        <v>9</v>
      </c>
      <c r="B463" s="26" t="s">
        <v>263</v>
      </c>
      <c r="C463" s="28">
        <v>2.2000000000000002</v>
      </c>
      <c r="D463" s="28" t="s">
        <v>315</v>
      </c>
      <c r="E463" s="75">
        <v>1</v>
      </c>
      <c r="F463" s="91">
        <v>27200</v>
      </c>
      <c r="G463" s="75">
        <v>27200</v>
      </c>
      <c r="H463" s="94"/>
    </row>
    <row r="464" spans="1:8" s="98" customFormat="1" ht="72" outlineLevel="2" x14ac:dyDescent="0.8">
      <c r="A464" s="28">
        <v>10</v>
      </c>
      <c r="B464" s="26" t="s">
        <v>264</v>
      </c>
      <c r="C464" s="28">
        <v>2.2000000000000002</v>
      </c>
      <c r="D464" s="28" t="s">
        <v>315</v>
      </c>
      <c r="E464" s="75">
        <v>3</v>
      </c>
      <c r="F464" s="91">
        <v>45500</v>
      </c>
      <c r="G464" s="75">
        <v>136500</v>
      </c>
      <c r="H464" s="94"/>
    </row>
    <row r="465" spans="1:8" s="77" customFormat="1" ht="24" x14ac:dyDescent="0.8">
      <c r="A465" s="85"/>
      <c r="B465" s="85" t="s">
        <v>382</v>
      </c>
      <c r="C465" s="84"/>
      <c r="D465" s="86"/>
      <c r="E465" s="87"/>
      <c r="F465" s="87"/>
      <c r="G465" s="87">
        <f t="shared" ref="G465" si="117">G466</f>
        <v>365000</v>
      </c>
      <c r="H465" s="87"/>
    </row>
    <row r="466" spans="1:8" s="77" customFormat="1" ht="24" outlineLevel="1" x14ac:dyDescent="0.8">
      <c r="A466" s="89"/>
      <c r="B466" s="109" t="s">
        <v>393</v>
      </c>
      <c r="C466" s="88"/>
      <c r="D466" s="74"/>
      <c r="E466" s="79"/>
      <c r="F466" s="79"/>
      <c r="G466" s="79">
        <f t="shared" ref="G466" si="118">G467</f>
        <v>365000</v>
      </c>
      <c r="H466" s="90"/>
    </row>
    <row r="467" spans="1:8" s="77" customFormat="1" ht="48" outlineLevel="2" x14ac:dyDescent="0.8">
      <c r="A467" s="73">
        <v>11</v>
      </c>
      <c r="B467" s="26" t="s">
        <v>268</v>
      </c>
      <c r="C467" s="28">
        <v>2.2000000000000002</v>
      </c>
      <c r="D467" s="74" t="s">
        <v>320</v>
      </c>
      <c r="E467" s="75">
        <v>1</v>
      </c>
      <c r="F467" s="91">
        <v>365000</v>
      </c>
      <c r="G467" s="75">
        <v>365000</v>
      </c>
      <c r="H467" s="76"/>
    </row>
    <row r="468" spans="1:8" s="77" customFormat="1" ht="24" x14ac:dyDescent="0.8">
      <c r="A468" s="81"/>
      <c r="B468" s="81" t="s">
        <v>363</v>
      </c>
      <c r="C468" s="80"/>
      <c r="D468" s="82"/>
      <c r="E468" s="83"/>
      <c r="F468" s="83"/>
      <c r="G468" s="83">
        <f>G469+G501</f>
        <v>22917700</v>
      </c>
      <c r="H468" s="83"/>
    </row>
    <row r="469" spans="1:8" s="77" customFormat="1" ht="24" x14ac:dyDescent="0.8">
      <c r="A469" s="85"/>
      <c r="B469" s="85" t="s">
        <v>385</v>
      </c>
      <c r="C469" s="84"/>
      <c r="D469" s="86"/>
      <c r="E469" s="87"/>
      <c r="F469" s="87"/>
      <c r="G469" s="87">
        <f t="shared" ref="G469" si="119">G470+G478+G481+G486+G495</f>
        <v>8257000</v>
      </c>
      <c r="H469" s="87"/>
    </row>
    <row r="470" spans="1:8" s="77" customFormat="1" ht="24" outlineLevel="1" x14ac:dyDescent="0.8">
      <c r="A470" s="89"/>
      <c r="B470" s="78" t="s">
        <v>386</v>
      </c>
      <c r="C470" s="88"/>
      <c r="D470" s="74"/>
      <c r="E470" s="79"/>
      <c r="F470" s="79"/>
      <c r="G470" s="79">
        <f t="shared" ref="G470" si="120">SUM(G471:G477)</f>
        <v>142200</v>
      </c>
      <c r="H470" s="90"/>
    </row>
    <row r="471" spans="1:8" s="98" customFormat="1" ht="72" outlineLevel="2" x14ac:dyDescent="0.8">
      <c r="A471" s="28">
        <v>1</v>
      </c>
      <c r="B471" s="26" t="s">
        <v>269</v>
      </c>
      <c r="C471" s="28">
        <v>2.4</v>
      </c>
      <c r="D471" s="28" t="s">
        <v>315</v>
      </c>
      <c r="E471" s="75">
        <v>1</v>
      </c>
      <c r="F471" s="91">
        <v>24000</v>
      </c>
      <c r="G471" s="75">
        <v>24000</v>
      </c>
      <c r="H471" s="94"/>
    </row>
    <row r="472" spans="1:8" s="98" customFormat="1" ht="72" outlineLevel="2" x14ac:dyDescent="0.8">
      <c r="A472" s="28">
        <v>2</v>
      </c>
      <c r="B472" s="26" t="s">
        <v>270</v>
      </c>
      <c r="C472" s="28">
        <v>2.4</v>
      </c>
      <c r="D472" s="28" t="s">
        <v>315</v>
      </c>
      <c r="E472" s="75">
        <v>1</v>
      </c>
      <c r="F472" s="75">
        <v>32800</v>
      </c>
      <c r="G472" s="75">
        <v>32800</v>
      </c>
      <c r="H472" s="94"/>
    </row>
    <row r="473" spans="1:8" s="98" customFormat="1" ht="48" outlineLevel="2" x14ac:dyDescent="0.8">
      <c r="A473" s="28">
        <v>3</v>
      </c>
      <c r="B473" s="26" t="s">
        <v>271</v>
      </c>
      <c r="C473" s="28">
        <v>2.4</v>
      </c>
      <c r="D473" s="28" t="s">
        <v>315</v>
      </c>
      <c r="E473" s="75">
        <v>2</v>
      </c>
      <c r="F473" s="53">
        <v>24000</v>
      </c>
      <c r="G473" s="75">
        <v>48000</v>
      </c>
      <c r="H473" s="94"/>
    </row>
    <row r="474" spans="1:8" s="98" customFormat="1" ht="72" outlineLevel="2" x14ac:dyDescent="0.8">
      <c r="A474" s="28">
        <v>4</v>
      </c>
      <c r="B474" s="26" t="s">
        <v>490</v>
      </c>
      <c r="C474" s="28">
        <v>2.4</v>
      </c>
      <c r="D474" s="28" t="s">
        <v>315</v>
      </c>
      <c r="E474" s="75">
        <v>1</v>
      </c>
      <c r="F474" s="91">
        <v>8900</v>
      </c>
      <c r="G474" s="75">
        <v>8900</v>
      </c>
      <c r="H474" s="94"/>
    </row>
    <row r="475" spans="1:8" s="98" customFormat="1" ht="72" outlineLevel="2" x14ac:dyDescent="0.8">
      <c r="A475" s="28">
        <v>5</v>
      </c>
      <c r="B475" s="26" t="s">
        <v>364</v>
      </c>
      <c r="C475" s="28">
        <v>2.4</v>
      </c>
      <c r="D475" s="28" t="s">
        <v>315</v>
      </c>
      <c r="E475" s="75">
        <v>1</v>
      </c>
      <c r="F475" s="91">
        <v>11000</v>
      </c>
      <c r="G475" s="75">
        <v>11000</v>
      </c>
      <c r="H475" s="94"/>
    </row>
    <row r="476" spans="1:8" s="98" customFormat="1" ht="48" outlineLevel="2" x14ac:dyDescent="0.8">
      <c r="A476" s="28">
        <v>6</v>
      </c>
      <c r="B476" s="26" t="s">
        <v>491</v>
      </c>
      <c r="C476" s="28">
        <v>2.4</v>
      </c>
      <c r="D476" s="28" t="s">
        <v>315</v>
      </c>
      <c r="E476" s="75">
        <v>2</v>
      </c>
      <c r="F476" s="91">
        <v>2500</v>
      </c>
      <c r="G476" s="75">
        <v>5000</v>
      </c>
      <c r="H476" s="94"/>
    </row>
    <row r="477" spans="1:8" s="98" customFormat="1" ht="48" outlineLevel="2" x14ac:dyDescent="0.8">
      <c r="A477" s="28">
        <v>7</v>
      </c>
      <c r="B477" s="26" t="s">
        <v>281</v>
      </c>
      <c r="C477" s="28">
        <v>2.4</v>
      </c>
      <c r="D477" s="28" t="s">
        <v>315</v>
      </c>
      <c r="E477" s="75">
        <v>5</v>
      </c>
      <c r="F477" s="91">
        <v>2500</v>
      </c>
      <c r="G477" s="75">
        <v>12500</v>
      </c>
      <c r="H477" s="94"/>
    </row>
    <row r="478" spans="1:8" s="120" customFormat="1" ht="24" outlineLevel="1" x14ac:dyDescent="0.8">
      <c r="A478" s="97"/>
      <c r="B478" s="78" t="s">
        <v>398</v>
      </c>
      <c r="C478" s="97"/>
      <c r="D478" s="97"/>
      <c r="E478" s="79"/>
      <c r="F478" s="79"/>
      <c r="G478" s="79">
        <f t="shared" ref="G478" si="121">SUM(G479:G480)</f>
        <v>51800</v>
      </c>
      <c r="H478" s="99"/>
    </row>
    <row r="479" spans="1:8" s="98" customFormat="1" ht="48" outlineLevel="2" x14ac:dyDescent="0.8">
      <c r="A479" s="28">
        <v>8</v>
      </c>
      <c r="B479" s="26" t="s">
        <v>278</v>
      </c>
      <c r="C479" s="28">
        <v>2.2000000000000002</v>
      </c>
      <c r="D479" s="28" t="s">
        <v>315</v>
      </c>
      <c r="E479" s="75">
        <v>1</v>
      </c>
      <c r="F479" s="91">
        <v>28800</v>
      </c>
      <c r="G479" s="75">
        <v>28800</v>
      </c>
      <c r="H479" s="94"/>
    </row>
    <row r="480" spans="1:8" s="98" customFormat="1" ht="48" outlineLevel="2" x14ac:dyDescent="0.8">
      <c r="A480" s="28">
        <v>9</v>
      </c>
      <c r="B480" s="26" t="s">
        <v>279</v>
      </c>
      <c r="C480" s="28">
        <v>2.2000000000000002</v>
      </c>
      <c r="D480" s="28" t="s">
        <v>315</v>
      </c>
      <c r="E480" s="75">
        <v>2</v>
      </c>
      <c r="F480" s="91">
        <v>11500</v>
      </c>
      <c r="G480" s="75">
        <v>23000</v>
      </c>
      <c r="H480" s="94"/>
    </row>
    <row r="481" spans="1:8" s="98" customFormat="1" ht="24" outlineLevel="1" x14ac:dyDescent="0.8">
      <c r="A481" s="28"/>
      <c r="B481" s="78" t="s">
        <v>394</v>
      </c>
      <c r="C481" s="28"/>
      <c r="D481" s="28"/>
      <c r="E481" s="79"/>
      <c r="F481" s="79"/>
      <c r="G481" s="79">
        <f t="shared" ref="G481" si="122">SUM(G482:G485)</f>
        <v>3041900</v>
      </c>
      <c r="H481" s="94"/>
    </row>
    <row r="482" spans="1:8" s="98" customFormat="1" ht="48" outlineLevel="2" x14ac:dyDescent="0.8">
      <c r="A482" s="28">
        <v>10</v>
      </c>
      <c r="B482" s="26" t="s">
        <v>286</v>
      </c>
      <c r="C482" s="28">
        <v>5.0999999999999996</v>
      </c>
      <c r="D482" s="28" t="s">
        <v>318</v>
      </c>
      <c r="E482" s="75">
        <v>1</v>
      </c>
      <c r="F482" s="91">
        <v>81900</v>
      </c>
      <c r="G482" s="75">
        <v>81900</v>
      </c>
      <c r="H482" s="94"/>
    </row>
    <row r="483" spans="1:8" s="98" customFormat="1" ht="72" outlineLevel="2" x14ac:dyDescent="0.8">
      <c r="A483" s="28">
        <v>11</v>
      </c>
      <c r="B483" s="26" t="s">
        <v>287</v>
      </c>
      <c r="C483" s="28">
        <v>5.0999999999999996</v>
      </c>
      <c r="D483" s="28" t="s">
        <v>318</v>
      </c>
      <c r="E483" s="75">
        <v>1</v>
      </c>
      <c r="F483" s="91">
        <v>850000</v>
      </c>
      <c r="G483" s="75">
        <v>850000</v>
      </c>
      <c r="H483" s="94"/>
    </row>
    <row r="484" spans="1:8" s="98" customFormat="1" ht="72" outlineLevel="2" x14ac:dyDescent="0.8">
      <c r="A484" s="28">
        <v>12</v>
      </c>
      <c r="B484" s="26" t="s">
        <v>288</v>
      </c>
      <c r="C484" s="28">
        <v>5.0999999999999996</v>
      </c>
      <c r="D484" s="28" t="s">
        <v>318</v>
      </c>
      <c r="E484" s="75">
        <v>1</v>
      </c>
      <c r="F484" s="91">
        <v>1055000</v>
      </c>
      <c r="G484" s="75">
        <v>1055000</v>
      </c>
      <c r="H484" s="94"/>
    </row>
    <row r="485" spans="1:8" s="98" customFormat="1" ht="72" outlineLevel="2" x14ac:dyDescent="0.8">
      <c r="A485" s="28">
        <v>13</v>
      </c>
      <c r="B485" s="26" t="s">
        <v>289</v>
      </c>
      <c r="C485" s="28">
        <v>5.0999999999999996</v>
      </c>
      <c r="D485" s="28" t="s">
        <v>318</v>
      </c>
      <c r="E485" s="75">
        <v>1</v>
      </c>
      <c r="F485" s="91">
        <v>1055000</v>
      </c>
      <c r="G485" s="75">
        <v>1055000</v>
      </c>
      <c r="H485" s="94"/>
    </row>
    <row r="486" spans="1:8" s="98" customFormat="1" ht="24" outlineLevel="1" x14ac:dyDescent="0.8">
      <c r="A486" s="28"/>
      <c r="B486" s="78" t="s">
        <v>388</v>
      </c>
      <c r="C486" s="28"/>
      <c r="D486" s="28"/>
      <c r="E486" s="79"/>
      <c r="F486" s="79"/>
      <c r="G486" s="79">
        <f t="shared" ref="G486" si="123">SUM(G487:G494)</f>
        <v>4717300</v>
      </c>
      <c r="H486" s="94"/>
    </row>
    <row r="487" spans="1:8" s="98" customFormat="1" ht="72" outlineLevel="2" x14ac:dyDescent="0.8">
      <c r="A487" s="28">
        <v>14</v>
      </c>
      <c r="B487" s="26" t="s">
        <v>275</v>
      </c>
      <c r="C487" s="28">
        <v>5.0999999999999996</v>
      </c>
      <c r="D487" s="28" t="s">
        <v>315</v>
      </c>
      <c r="E487" s="75">
        <v>5</v>
      </c>
      <c r="F487" s="91">
        <v>91800</v>
      </c>
      <c r="G487" s="75">
        <v>459000</v>
      </c>
      <c r="H487" s="94"/>
    </row>
    <row r="488" spans="1:8" s="98" customFormat="1" ht="48" outlineLevel="2" x14ac:dyDescent="0.8">
      <c r="A488" s="28">
        <v>15</v>
      </c>
      <c r="B488" s="26" t="s">
        <v>276</v>
      </c>
      <c r="C488" s="28">
        <v>5.0999999999999996</v>
      </c>
      <c r="D488" s="28" t="s">
        <v>315</v>
      </c>
      <c r="E488" s="75">
        <v>3</v>
      </c>
      <c r="F488" s="91">
        <v>81100</v>
      </c>
      <c r="G488" s="75">
        <v>243300</v>
      </c>
      <c r="H488" s="94"/>
    </row>
    <row r="489" spans="1:8" s="98" customFormat="1" ht="48" outlineLevel="2" x14ac:dyDescent="0.8">
      <c r="A489" s="10">
        <v>16</v>
      </c>
      <c r="B489" s="26" t="s">
        <v>277</v>
      </c>
      <c r="C489" s="28">
        <v>5.0999999999999996</v>
      </c>
      <c r="D489" s="28" t="s">
        <v>315</v>
      </c>
      <c r="E489" s="75">
        <v>5</v>
      </c>
      <c r="F489" s="91">
        <v>25000</v>
      </c>
      <c r="G489" s="75">
        <v>125000</v>
      </c>
      <c r="H489" s="94"/>
    </row>
    <row r="490" spans="1:8" s="98" customFormat="1" ht="72" outlineLevel="2" x14ac:dyDescent="0.8">
      <c r="A490" s="28">
        <v>17</v>
      </c>
      <c r="B490" s="26" t="s">
        <v>280</v>
      </c>
      <c r="C490" s="28">
        <v>6.1</v>
      </c>
      <c r="D490" s="28" t="s">
        <v>315</v>
      </c>
      <c r="E490" s="75">
        <v>1</v>
      </c>
      <c r="F490" s="91">
        <v>3500000</v>
      </c>
      <c r="G490" s="75">
        <v>3500000</v>
      </c>
      <c r="H490" s="94"/>
    </row>
    <row r="491" spans="1:8" s="98" customFormat="1" ht="48" outlineLevel="2" x14ac:dyDescent="0.8">
      <c r="A491" s="10">
        <v>18</v>
      </c>
      <c r="B491" s="26" t="s">
        <v>282</v>
      </c>
      <c r="C491" s="28">
        <v>5.0999999999999996</v>
      </c>
      <c r="D491" s="28" t="s">
        <v>317</v>
      </c>
      <c r="E491" s="75">
        <v>4</v>
      </c>
      <c r="F491" s="91">
        <v>30000</v>
      </c>
      <c r="G491" s="75">
        <v>120000</v>
      </c>
      <c r="H491" s="94"/>
    </row>
    <row r="492" spans="1:8" s="98" customFormat="1" ht="48" outlineLevel="2" x14ac:dyDescent="0.8">
      <c r="A492" s="28">
        <v>19</v>
      </c>
      <c r="B492" s="26" t="s">
        <v>283</v>
      </c>
      <c r="C492" s="28">
        <v>5.0999999999999996</v>
      </c>
      <c r="D492" s="28" t="s">
        <v>317</v>
      </c>
      <c r="E492" s="75">
        <v>1</v>
      </c>
      <c r="F492" s="93">
        <v>90000</v>
      </c>
      <c r="G492" s="75">
        <v>90000</v>
      </c>
      <c r="H492" s="94"/>
    </row>
    <row r="493" spans="1:8" s="98" customFormat="1" ht="48" outlineLevel="2" x14ac:dyDescent="0.8">
      <c r="A493" s="10">
        <v>20</v>
      </c>
      <c r="B493" s="26" t="s">
        <v>284</v>
      </c>
      <c r="C493" s="28">
        <v>5.0999999999999996</v>
      </c>
      <c r="D493" s="28" t="s">
        <v>317</v>
      </c>
      <c r="E493" s="75">
        <v>1</v>
      </c>
      <c r="F493" s="93">
        <v>90000</v>
      </c>
      <c r="G493" s="75">
        <v>90000</v>
      </c>
      <c r="H493" s="94"/>
    </row>
    <row r="494" spans="1:8" s="98" customFormat="1" ht="48" outlineLevel="2" x14ac:dyDescent="0.8">
      <c r="A494" s="28">
        <v>21</v>
      </c>
      <c r="B494" s="26" t="s">
        <v>285</v>
      </c>
      <c r="C494" s="28">
        <v>5.0999999999999996</v>
      </c>
      <c r="D494" s="28" t="s">
        <v>317</v>
      </c>
      <c r="E494" s="75">
        <v>1</v>
      </c>
      <c r="F494" s="93">
        <v>90000</v>
      </c>
      <c r="G494" s="75">
        <v>90000</v>
      </c>
      <c r="H494" s="94"/>
    </row>
    <row r="495" spans="1:8" s="98" customFormat="1" ht="24" outlineLevel="1" x14ac:dyDescent="0.8">
      <c r="A495" s="28"/>
      <c r="B495" s="78" t="s">
        <v>387</v>
      </c>
      <c r="C495" s="28"/>
      <c r="D495" s="28"/>
      <c r="E495" s="79"/>
      <c r="F495" s="79"/>
      <c r="G495" s="79">
        <f t="shared" ref="G495" si="124">SUM(G496:G500)</f>
        <v>303800</v>
      </c>
      <c r="H495" s="94"/>
    </row>
    <row r="496" spans="1:8" s="98" customFormat="1" ht="72" outlineLevel="2" x14ac:dyDescent="0.8">
      <c r="A496" s="28">
        <v>22</v>
      </c>
      <c r="B496" s="26" t="s">
        <v>399</v>
      </c>
      <c r="C496" s="28">
        <v>2.4</v>
      </c>
      <c r="D496" s="28" t="s">
        <v>315</v>
      </c>
      <c r="E496" s="75">
        <v>1</v>
      </c>
      <c r="F496" s="91">
        <v>87000</v>
      </c>
      <c r="G496" s="75">
        <v>87000</v>
      </c>
      <c r="H496" s="94"/>
    </row>
    <row r="497" spans="1:8" s="98" customFormat="1" ht="72" outlineLevel="2" x14ac:dyDescent="0.8">
      <c r="A497" s="28">
        <v>23</v>
      </c>
      <c r="B497" s="26" t="s">
        <v>272</v>
      </c>
      <c r="C497" s="28">
        <v>2.2000000000000002</v>
      </c>
      <c r="D497" s="28" t="s">
        <v>315</v>
      </c>
      <c r="E497" s="75">
        <v>1</v>
      </c>
      <c r="F497" s="91">
        <v>33500</v>
      </c>
      <c r="G497" s="75">
        <v>33500</v>
      </c>
      <c r="H497" s="94"/>
    </row>
    <row r="498" spans="1:8" s="98" customFormat="1" ht="72" outlineLevel="2" x14ac:dyDescent="0.8">
      <c r="A498" s="28">
        <v>24</v>
      </c>
      <c r="B498" s="26" t="s">
        <v>273</v>
      </c>
      <c r="C498" s="28">
        <v>2.2000000000000002</v>
      </c>
      <c r="D498" s="28" t="s">
        <v>315</v>
      </c>
      <c r="E498" s="75">
        <v>2</v>
      </c>
      <c r="F498" s="91">
        <v>32200</v>
      </c>
      <c r="G498" s="75">
        <v>64400</v>
      </c>
      <c r="H498" s="94"/>
    </row>
    <row r="499" spans="1:8" s="98" customFormat="1" ht="72" outlineLevel="2" x14ac:dyDescent="0.8">
      <c r="A499" s="28">
        <v>25</v>
      </c>
      <c r="B499" s="26" t="s">
        <v>274</v>
      </c>
      <c r="C499" s="28">
        <v>2.2000000000000002</v>
      </c>
      <c r="D499" s="28" t="s">
        <v>315</v>
      </c>
      <c r="E499" s="75">
        <v>2</v>
      </c>
      <c r="F499" s="91">
        <v>45500</v>
      </c>
      <c r="G499" s="75">
        <v>91000</v>
      </c>
      <c r="H499" s="94"/>
    </row>
    <row r="500" spans="1:8" s="98" customFormat="1" ht="72" outlineLevel="2" x14ac:dyDescent="0.8">
      <c r="A500" s="28">
        <v>26</v>
      </c>
      <c r="B500" s="26" t="s">
        <v>492</v>
      </c>
      <c r="C500" s="28">
        <v>2.2000000000000002</v>
      </c>
      <c r="D500" s="28" t="s">
        <v>315</v>
      </c>
      <c r="E500" s="75">
        <v>1</v>
      </c>
      <c r="F500" s="91">
        <v>27900</v>
      </c>
      <c r="G500" s="75">
        <v>27900</v>
      </c>
      <c r="H500" s="94"/>
    </row>
    <row r="501" spans="1:8" s="77" customFormat="1" ht="24" x14ac:dyDescent="0.8">
      <c r="A501" s="85"/>
      <c r="B501" s="85" t="s">
        <v>382</v>
      </c>
      <c r="C501" s="84"/>
      <c r="D501" s="86"/>
      <c r="E501" s="87"/>
      <c r="F501" s="87"/>
      <c r="G501" s="87">
        <f t="shared" ref="G501" si="125">G502+G504</f>
        <v>14660700</v>
      </c>
      <c r="H501" s="87"/>
    </row>
    <row r="502" spans="1:8" s="77" customFormat="1" ht="24" outlineLevel="1" x14ac:dyDescent="0.8">
      <c r="A502" s="89"/>
      <c r="B502" s="109" t="s">
        <v>393</v>
      </c>
      <c r="C502" s="88"/>
      <c r="D502" s="74"/>
      <c r="E502" s="79"/>
      <c r="F502" s="79"/>
      <c r="G502" s="79">
        <f t="shared" ref="G502" si="126">G503</f>
        <v>1229000</v>
      </c>
      <c r="H502" s="90"/>
    </row>
    <row r="503" spans="1:8" s="77" customFormat="1" ht="48" outlineLevel="2" x14ac:dyDescent="0.8">
      <c r="A503" s="73">
        <v>27</v>
      </c>
      <c r="B503" s="26" t="s">
        <v>290</v>
      </c>
      <c r="C503" s="28">
        <v>2.2000000000000002</v>
      </c>
      <c r="D503" s="74" t="s">
        <v>320</v>
      </c>
      <c r="E503" s="75">
        <v>1</v>
      </c>
      <c r="F503" s="91">
        <v>1229000</v>
      </c>
      <c r="G503" s="75">
        <v>1229000</v>
      </c>
      <c r="H503" s="76"/>
    </row>
    <row r="504" spans="1:8" s="77" customFormat="1" ht="24" outlineLevel="1" x14ac:dyDescent="0.8">
      <c r="A504" s="73"/>
      <c r="B504" s="109" t="s">
        <v>383</v>
      </c>
      <c r="C504" s="28"/>
      <c r="D504" s="74"/>
      <c r="E504" s="79"/>
      <c r="F504" s="79"/>
      <c r="G504" s="79">
        <f t="shared" ref="G504" si="127">G505</f>
        <v>13431700</v>
      </c>
      <c r="H504" s="76"/>
    </row>
    <row r="505" spans="1:8" s="77" customFormat="1" ht="48" outlineLevel="2" x14ac:dyDescent="0.8">
      <c r="A505" s="73">
        <v>28</v>
      </c>
      <c r="B505" s="26" t="s">
        <v>291</v>
      </c>
      <c r="C505" s="28">
        <v>2.2000000000000002</v>
      </c>
      <c r="D505" s="74" t="s">
        <v>319</v>
      </c>
      <c r="E505" s="75">
        <v>1</v>
      </c>
      <c r="F505" s="75">
        <v>13431700</v>
      </c>
      <c r="G505" s="75">
        <v>13431700</v>
      </c>
      <c r="H505" s="76"/>
    </row>
    <row r="506" spans="1:8" s="77" customFormat="1" ht="24" x14ac:dyDescent="0.8">
      <c r="A506" s="81"/>
      <c r="B506" s="81" t="s">
        <v>365</v>
      </c>
      <c r="C506" s="80"/>
      <c r="D506" s="82"/>
      <c r="E506" s="83"/>
      <c r="F506" s="83"/>
      <c r="G506" s="83">
        <f>G507+G536</f>
        <v>4536100</v>
      </c>
      <c r="H506" s="83"/>
    </row>
    <row r="507" spans="1:8" s="77" customFormat="1" ht="24" x14ac:dyDescent="0.8">
      <c r="A507" s="85"/>
      <c r="B507" s="85" t="s">
        <v>385</v>
      </c>
      <c r="C507" s="84"/>
      <c r="D507" s="86"/>
      <c r="E507" s="87"/>
      <c r="F507" s="87"/>
      <c r="G507" s="87">
        <f t="shared" ref="G507" si="128">G508+G517+G519+G523+G526</f>
        <v>4188400</v>
      </c>
      <c r="H507" s="87"/>
    </row>
    <row r="508" spans="1:8" s="77" customFormat="1" ht="24" outlineLevel="1" x14ac:dyDescent="0.8">
      <c r="A508" s="89"/>
      <c r="B508" s="78" t="s">
        <v>386</v>
      </c>
      <c r="C508" s="88"/>
      <c r="D508" s="74"/>
      <c r="E508" s="79"/>
      <c r="F508" s="79"/>
      <c r="G508" s="79">
        <f t="shared" ref="G508" si="129">SUM(G509:G516)</f>
        <v>662600</v>
      </c>
      <c r="H508" s="90"/>
    </row>
    <row r="509" spans="1:8" s="77" customFormat="1" ht="48" outlineLevel="2" x14ac:dyDescent="0.8">
      <c r="A509" s="73">
        <v>1</v>
      </c>
      <c r="B509" s="26" t="s">
        <v>292</v>
      </c>
      <c r="C509" s="28">
        <v>2.4</v>
      </c>
      <c r="D509" s="74" t="s">
        <v>315</v>
      </c>
      <c r="E509" s="75">
        <v>5</v>
      </c>
      <c r="F509" s="91">
        <v>24000</v>
      </c>
      <c r="G509" s="75">
        <v>120000</v>
      </c>
      <c r="H509" s="76"/>
    </row>
    <row r="510" spans="1:8" s="77" customFormat="1" ht="48" outlineLevel="2" x14ac:dyDescent="0.8">
      <c r="A510" s="73">
        <v>2</v>
      </c>
      <c r="B510" s="26" t="s">
        <v>293</v>
      </c>
      <c r="C510" s="28">
        <v>2.4</v>
      </c>
      <c r="D510" s="74" t="s">
        <v>315</v>
      </c>
      <c r="E510" s="75">
        <v>13</v>
      </c>
      <c r="F510" s="53">
        <v>24000</v>
      </c>
      <c r="G510" s="75">
        <v>312000</v>
      </c>
      <c r="H510" s="76"/>
    </row>
    <row r="511" spans="1:8" s="77" customFormat="1" ht="48" outlineLevel="2" x14ac:dyDescent="0.8">
      <c r="A511" s="73">
        <v>3</v>
      </c>
      <c r="B511" s="26" t="s">
        <v>302</v>
      </c>
      <c r="C511" s="28">
        <v>2.4</v>
      </c>
      <c r="D511" s="74" t="s">
        <v>315</v>
      </c>
      <c r="E511" s="75">
        <v>1</v>
      </c>
      <c r="F511" s="91">
        <v>8900</v>
      </c>
      <c r="G511" s="75">
        <v>8900</v>
      </c>
      <c r="H511" s="76"/>
    </row>
    <row r="512" spans="1:8" s="77" customFormat="1" ht="48" outlineLevel="2" x14ac:dyDescent="0.8">
      <c r="A512" s="73">
        <v>4</v>
      </c>
      <c r="B512" s="26" t="s">
        <v>303</v>
      </c>
      <c r="C512" s="28">
        <v>2.4</v>
      </c>
      <c r="D512" s="74" t="s">
        <v>315</v>
      </c>
      <c r="E512" s="75">
        <v>1</v>
      </c>
      <c r="F512" s="91">
        <v>5700</v>
      </c>
      <c r="G512" s="75">
        <v>5700</v>
      </c>
      <c r="H512" s="76"/>
    </row>
    <row r="513" spans="1:8" s="77" customFormat="1" ht="48" outlineLevel="2" x14ac:dyDescent="0.8">
      <c r="A513" s="73">
        <v>5</v>
      </c>
      <c r="B513" s="26" t="s">
        <v>304</v>
      </c>
      <c r="C513" s="28">
        <v>2.4</v>
      </c>
      <c r="D513" s="74" t="s">
        <v>315</v>
      </c>
      <c r="E513" s="75">
        <v>3</v>
      </c>
      <c r="F513" s="91">
        <v>32000</v>
      </c>
      <c r="G513" s="75">
        <v>96000</v>
      </c>
      <c r="H513" s="76"/>
    </row>
    <row r="514" spans="1:8" s="77" customFormat="1" ht="48" outlineLevel="2" x14ac:dyDescent="0.8">
      <c r="A514" s="73">
        <v>6</v>
      </c>
      <c r="B514" s="26" t="s">
        <v>305</v>
      </c>
      <c r="C514" s="28">
        <v>2.4</v>
      </c>
      <c r="D514" s="74" t="s">
        <v>315</v>
      </c>
      <c r="E514" s="75">
        <v>22</v>
      </c>
      <c r="F514" s="75">
        <v>2500</v>
      </c>
      <c r="G514" s="75">
        <v>55000</v>
      </c>
      <c r="H514" s="76"/>
    </row>
    <row r="515" spans="1:8" s="77" customFormat="1" ht="48" outlineLevel="2" x14ac:dyDescent="0.8">
      <c r="A515" s="73">
        <v>7</v>
      </c>
      <c r="B515" s="26" t="s">
        <v>306</v>
      </c>
      <c r="C515" s="28">
        <v>2.4</v>
      </c>
      <c r="D515" s="74" t="s">
        <v>315</v>
      </c>
      <c r="E515" s="75">
        <v>1</v>
      </c>
      <c r="F515" s="53">
        <v>23000</v>
      </c>
      <c r="G515" s="75">
        <v>23000</v>
      </c>
      <c r="H515" s="76"/>
    </row>
    <row r="516" spans="1:8" s="77" customFormat="1" ht="48" outlineLevel="2" x14ac:dyDescent="0.8">
      <c r="A516" s="73">
        <v>8</v>
      </c>
      <c r="B516" s="26" t="s">
        <v>313</v>
      </c>
      <c r="C516" s="28">
        <v>2.4</v>
      </c>
      <c r="D516" s="74" t="s">
        <v>315</v>
      </c>
      <c r="E516" s="75">
        <v>2</v>
      </c>
      <c r="F516" s="91">
        <v>21000</v>
      </c>
      <c r="G516" s="75">
        <v>42000</v>
      </c>
      <c r="H516" s="76"/>
    </row>
    <row r="517" spans="1:8" s="77" customFormat="1" ht="24" outlineLevel="1" x14ac:dyDescent="0.8">
      <c r="A517" s="73"/>
      <c r="B517" s="78" t="s">
        <v>389</v>
      </c>
      <c r="C517" s="28"/>
      <c r="D517" s="74"/>
      <c r="E517" s="79"/>
      <c r="F517" s="79"/>
      <c r="G517" s="79">
        <f t="shared" ref="G517" si="130">G518</f>
        <v>19600</v>
      </c>
      <c r="H517" s="76"/>
    </row>
    <row r="518" spans="1:8" s="77" customFormat="1" ht="48" outlineLevel="2" x14ac:dyDescent="0.8">
      <c r="A518" s="73">
        <v>9</v>
      </c>
      <c r="B518" s="26" t="s">
        <v>308</v>
      </c>
      <c r="C518" s="28">
        <v>2.2000000000000002</v>
      </c>
      <c r="D518" s="74" t="s">
        <v>324</v>
      </c>
      <c r="E518" s="75">
        <v>1</v>
      </c>
      <c r="F518" s="91">
        <v>19600</v>
      </c>
      <c r="G518" s="75">
        <v>19600</v>
      </c>
      <c r="H518" s="76"/>
    </row>
    <row r="519" spans="1:8" s="77" customFormat="1" ht="24" outlineLevel="1" x14ac:dyDescent="0.8">
      <c r="A519" s="73"/>
      <c r="B519" s="78" t="s">
        <v>394</v>
      </c>
      <c r="C519" s="28"/>
      <c r="D519" s="74"/>
      <c r="E519" s="79"/>
      <c r="F519" s="79"/>
      <c r="G519" s="79">
        <f t="shared" ref="G519" si="131">SUM(G520:G522)</f>
        <v>2027900</v>
      </c>
      <c r="H519" s="76"/>
    </row>
    <row r="520" spans="1:8" s="77" customFormat="1" ht="48" outlineLevel="2" x14ac:dyDescent="0.8">
      <c r="A520" s="73">
        <v>10</v>
      </c>
      <c r="B520" s="26" t="s">
        <v>310</v>
      </c>
      <c r="C520" s="28">
        <v>5.0999999999999996</v>
      </c>
      <c r="D520" s="74" t="s">
        <v>318</v>
      </c>
      <c r="E520" s="75">
        <v>2</v>
      </c>
      <c r="F520" s="91">
        <v>43500</v>
      </c>
      <c r="G520" s="75">
        <v>87000</v>
      </c>
      <c r="H520" s="76"/>
    </row>
    <row r="521" spans="1:8" s="77" customFormat="1" ht="72" outlineLevel="2" x14ac:dyDescent="0.8">
      <c r="A521" s="73">
        <v>11</v>
      </c>
      <c r="B521" s="26" t="s">
        <v>311</v>
      </c>
      <c r="C521" s="28">
        <v>5.0999999999999996</v>
      </c>
      <c r="D521" s="74" t="s">
        <v>318</v>
      </c>
      <c r="E521" s="75">
        <v>1</v>
      </c>
      <c r="F521" s="91">
        <v>885900</v>
      </c>
      <c r="G521" s="75">
        <v>885900</v>
      </c>
      <c r="H521" s="76"/>
    </row>
    <row r="522" spans="1:8" s="77" customFormat="1" ht="72" outlineLevel="2" x14ac:dyDescent="0.8">
      <c r="A522" s="73">
        <v>12</v>
      </c>
      <c r="B522" s="26" t="s">
        <v>312</v>
      </c>
      <c r="C522" s="28">
        <v>5.0999999999999996</v>
      </c>
      <c r="D522" s="74" t="s">
        <v>318</v>
      </c>
      <c r="E522" s="75">
        <v>1</v>
      </c>
      <c r="F522" s="91">
        <v>1055000</v>
      </c>
      <c r="G522" s="75">
        <v>1055000</v>
      </c>
      <c r="H522" s="76"/>
    </row>
    <row r="523" spans="1:8" s="77" customFormat="1" ht="24" outlineLevel="1" x14ac:dyDescent="0.8">
      <c r="A523" s="73"/>
      <c r="B523" s="78" t="s">
        <v>388</v>
      </c>
      <c r="C523" s="28"/>
      <c r="D523" s="74"/>
      <c r="E523" s="79"/>
      <c r="F523" s="79"/>
      <c r="G523" s="79">
        <f t="shared" ref="G523" si="132">SUM(G524:G525)</f>
        <v>521000</v>
      </c>
      <c r="H523" s="76"/>
    </row>
    <row r="524" spans="1:8" s="77" customFormat="1" ht="48" outlineLevel="2" x14ac:dyDescent="0.8">
      <c r="A524" s="73">
        <v>13</v>
      </c>
      <c r="B524" s="26" t="s">
        <v>294</v>
      </c>
      <c r="C524" s="28">
        <v>6.1</v>
      </c>
      <c r="D524" s="74" t="s">
        <v>315</v>
      </c>
      <c r="E524" s="75">
        <v>1</v>
      </c>
      <c r="F524" s="91">
        <v>350000</v>
      </c>
      <c r="G524" s="75">
        <v>350000</v>
      </c>
      <c r="H524" s="76"/>
    </row>
    <row r="525" spans="1:8" s="77" customFormat="1" ht="48" outlineLevel="2" x14ac:dyDescent="0.8">
      <c r="A525" s="73">
        <v>14</v>
      </c>
      <c r="B525" s="26" t="s">
        <v>295</v>
      </c>
      <c r="C525" s="28">
        <v>5.2</v>
      </c>
      <c r="D525" s="74" t="s">
        <v>315</v>
      </c>
      <c r="E525" s="75">
        <v>1</v>
      </c>
      <c r="F525" s="91">
        <v>171000</v>
      </c>
      <c r="G525" s="75">
        <v>171000</v>
      </c>
      <c r="H525" s="76"/>
    </row>
    <row r="526" spans="1:8" s="77" customFormat="1" ht="24" outlineLevel="1" x14ac:dyDescent="0.8">
      <c r="A526" s="73"/>
      <c r="B526" s="78" t="s">
        <v>387</v>
      </c>
      <c r="C526" s="28"/>
      <c r="D526" s="74"/>
      <c r="E526" s="79"/>
      <c r="F526" s="79"/>
      <c r="G526" s="79">
        <f t="shared" ref="G526" si="133">SUM(G527:G535)</f>
        <v>957300</v>
      </c>
      <c r="H526" s="76"/>
    </row>
    <row r="527" spans="1:8" s="77" customFormat="1" ht="72" outlineLevel="2" x14ac:dyDescent="0.8">
      <c r="A527" s="73">
        <v>15</v>
      </c>
      <c r="B527" s="26" t="s">
        <v>296</v>
      </c>
      <c r="C527" s="28">
        <v>2.2000000000000002</v>
      </c>
      <c r="D527" s="74" t="s">
        <v>315</v>
      </c>
      <c r="E527" s="75">
        <v>1</v>
      </c>
      <c r="F527" s="91">
        <v>23500</v>
      </c>
      <c r="G527" s="75">
        <v>23500</v>
      </c>
      <c r="H527" s="76"/>
    </row>
    <row r="528" spans="1:8" s="77" customFormat="1" ht="45.65" customHeight="1" outlineLevel="2" x14ac:dyDescent="0.8">
      <c r="A528" s="73">
        <v>16</v>
      </c>
      <c r="B528" s="26" t="s">
        <v>297</v>
      </c>
      <c r="C528" s="28">
        <v>2.2000000000000002</v>
      </c>
      <c r="D528" s="74" t="s">
        <v>315</v>
      </c>
      <c r="E528" s="75">
        <v>1</v>
      </c>
      <c r="F528" s="91">
        <v>23500</v>
      </c>
      <c r="G528" s="75">
        <v>23500</v>
      </c>
      <c r="H528" s="76"/>
    </row>
    <row r="529" spans="1:8" s="77" customFormat="1" ht="72" outlineLevel="2" x14ac:dyDescent="0.8">
      <c r="A529" s="73">
        <v>17</v>
      </c>
      <c r="B529" s="26" t="s">
        <v>366</v>
      </c>
      <c r="C529" s="28">
        <v>2.2000000000000002</v>
      </c>
      <c r="D529" s="74" t="s">
        <v>315</v>
      </c>
      <c r="E529" s="75">
        <v>2</v>
      </c>
      <c r="F529" s="91">
        <v>23500</v>
      </c>
      <c r="G529" s="75">
        <v>47000</v>
      </c>
      <c r="H529" s="76"/>
    </row>
    <row r="530" spans="1:8" s="77" customFormat="1" ht="44.5" customHeight="1" outlineLevel="2" x14ac:dyDescent="0.8">
      <c r="A530" s="73">
        <v>18</v>
      </c>
      <c r="B530" s="26" t="s">
        <v>298</v>
      </c>
      <c r="C530" s="28">
        <v>2.2000000000000002</v>
      </c>
      <c r="D530" s="74" t="s">
        <v>315</v>
      </c>
      <c r="E530" s="75">
        <v>3</v>
      </c>
      <c r="F530" s="91">
        <v>36300</v>
      </c>
      <c r="G530" s="75">
        <v>108900</v>
      </c>
      <c r="H530" s="76"/>
    </row>
    <row r="531" spans="1:8" s="77" customFormat="1" ht="72" outlineLevel="2" x14ac:dyDescent="0.8">
      <c r="A531" s="73">
        <v>19</v>
      </c>
      <c r="B531" s="26" t="s">
        <v>299</v>
      </c>
      <c r="C531" s="28">
        <v>2.2000000000000002</v>
      </c>
      <c r="D531" s="74" t="s">
        <v>315</v>
      </c>
      <c r="E531" s="75">
        <v>4</v>
      </c>
      <c r="F531" s="91">
        <v>41500</v>
      </c>
      <c r="G531" s="75">
        <v>166000</v>
      </c>
      <c r="H531" s="76"/>
    </row>
    <row r="532" spans="1:8" s="77" customFormat="1" ht="54" customHeight="1" outlineLevel="2" x14ac:dyDescent="0.8">
      <c r="A532" s="73">
        <v>20</v>
      </c>
      <c r="B532" s="26" t="s">
        <v>300</v>
      </c>
      <c r="C532" s="28">
        <v>2.2000000000000002</v>
      </c>
      <c r="D532" s="74" t="s">
        <v>315</v>
      </c>
      <c r="E532" s="75">
        <v>3</v>
      </c>
      <c r="F532" s="91">
        <v>45500</v>
      </c>
      <c r="G532" s="75">
        <v>136500</v>
      </c>
      <c r="H532" s="76"/>
    </row>
    <row r="533" spans="1:8" s="77" customFormat="1" ht="50.5" customHeight="1" outlineLevel="2" x14ac:dyDescent="0.8">
      <c r="A533" s="73">
        <v>21</v>
      </c>
      <c r="B533" s="26" t="s">
        <v>301</v>
      </c>
      <c r="C533" s="28">
        <v>2.2000000000000002</v>
      </c>
      <c r="D533" s="74" t="s">
        <v>315</v>
      </c>
      <c r="E533" s="75">
        <v>6</v>
      </c>
      <c r="F533" s="91">
        <v>49500</v>
      </c>
      <c r="G533" s="75">
        <v>297000</v>
      </c>
      <c r="H533" s="76"/>
    </row>
    <row r="534" spans="1:8" s="77" customFormat="1" ht="48" outlineLevel="2" x14ac:dyDescent="0.8">
      <c r="A534" s="73">
        <v>22</v>
      </c>
      <c r="B534" s="26" t="s">
        <v>307</v>
      </c>
      <c r="C534" s="28">
        <v>2.2000000000000002</v>
      </c>
      <c r="D534" s="74" t="s">
        <v>316</v>
      </c>
      <c r="E534" s="75">
        <v>1</v>
      </c>
      <c r="F534" s="91">
        <v>47200</v>
      </c>
      <c r="G534" s="75">
        <v>47200</v>
      </c>
      <c r="H534" s="76"/>
    </row>
    <row r="535" spans="1:8" s="77" customFormat="1" ht="48" outlineLevel="2" x14ac:dyDescent="0.8">
      <c r="A535" s="73">
        <v>23</v>
      </c>
      <c r="B535" s="26" t="s">
        <v>309</v>
      </c>
      <c r="C535" s="28">
        <v>2.2000000000000002</v>
      </c>
      <c r="D535" s="74" t="s">
        <v>316</v>
      </c>
      <c r="E535" s="75">
        <v>1</v>
      </c>
      <c r="F535" s="91">
        <v>107700</v>
      </c>
      <c r="G535" s="75">
        <v>107700</v>
      </c>
      <c r="H535" s="76"/>
    </row>
    <row r="536" spans="1:8" s="77" customFormat="1" ht="24" x14ac:dyDescent="0.8">
      <c r="A536" s="85"/>
      <c r="B536" s="85" t="s">
        <v>382</v>
      </c>
      <c r="C536" s="84"/>
      <c r="D536" s="86"/>
      <c r="E536" s="87"/>
      <c r="F536" s="87"/>
      <c r="G536" s="87">
        <f t="shared" ref="G536" si="134">G537</f>
        <v>347700</v>
      </c>
      <c r="H536" s="87"/>
    </row>
    <row r="537" spans="1:8" s="77" customFormat="1" ht="24" outlineLevel="1" x14ac:dyDescent="0.8">
      <c r="A537" s="89"/>
      <c r="B537" s="109" t="s">
        <v>393</v>
      </c>
      <c r="C537" s="88"/>
      <c r="D537" s="74"/>
      <c r="E537" s="79"/>
      <c r="F537" s="79"/>
      <c r="G537" s="79">
        <f t="shared" ref="G537" si="135">G538</f>
        <v>347700</v>
      </c>
      <c r="H537" s="90"/>
    </row>
    <row r="538" spans="1:8" s="77" customFormat="1" ht="48" outlineLevel="2" x14ac:dyDescent="0.8">
      <c r="A538" s="73">
        <v>24</v>
      </c>
      <c r="B538" s="26" t="s">
        <v>314</v>
      </c>
      <c r="C538" s="28">
        <v>2.2000000000000002</v>
      </c>
      <c r="D538" s="74" t="s">
        <v>320</v>
      </c>
      <c r="E538" s="75">
        <v>1</v>
      </c>
      <c r="F538" s="75">
        <v>347700</v>
      </c>
      <c r="G538" s="75">
        <v>347700</v>
      </c>
      <c r="H538" s="76"/>
    </row>
    <row r="539" spans="1:8" ht="20.25" customHeight="1" x14ac:dyDescent="0.8">
      <c r="D539" s="10"/>
    </row>
    <row r="540" spans="1:8" ht="20.25" customHeight="1" x14ac:dyDescent="0.8">
      <c r="D540" s="10"/>
    </row>
    <row r="541" spans="1:8" ht="20.25" customHeight="1" x14ac:dyDescent="0.8">
      <c r="D541" s="10"/>
    </row>
    <row r="542" spans="1:8" ht="20.25" customHeight="1" x14ac:dyDescent="0.8">
      <c r="D542" s="10"/>
    </row>
    <row r="543" spans="1:8" ht="20.25" customHeight="1" x14ac:dyDescent="0.8">
      <c r="D543" s="11"/>
    </row>
    <row r="544" spans="1:8" ht="20.25" customHeight="1" x14ac:dyDescent="0.8">
      <c r="D544" s="10"/>
    </row>
    <row r="545" spans="4:4" ht="20.25" customHeight="1" x14ac:dyDescent="0.8">
      <c r="D545" s="10"/>
    </row>
    <row r="546" spans="4:4" ht="20.25" customHeight="1" x14ac:dyDescent="0.8">
      <c r="D546" s="12"/>
    </row>
    <row r="547" spans="4:4" ht="20.25" customHeight="1" x14ac:dyDescent="0.8">
      <c r="D547" s="11"/>
    </row>
    <row r="548" spans="4:4" ht="20.25" customHeight="1" x14ac:dyDescent="0.8">
      <c r="D548" s="10"/>
    </row>
    <row r="549" spans="4:4" ht="20.25" customHeight="1" x14ac:dyDescent="0.8">
      <c r="D549" s="10"/>
    </row>
    <row r="550" spans="4:4" ht="20.25" customHeight="1" x14ac:dyDescent="0.8">
      <c r="D550" s="10"/>
    </row>
    <row r="551" spans="4:4" ht="20.25" customHeight="1" x14ac:dyDescent="0.8">
      <c r="D551" s="10"/>
    </row>
    <row r="552" spans="4:4" ht="20.25" customHeight="1" x14ac:dyDescent="0.8">
      <c r="D552" s="10"/>
    </row>
    <row r="553" spans="4:4" ht="20.25" customHeight="1" x14ac:dyDescent="0.8">
      <c r="D553" s="10"/>
    </row>
    <row r="554" spans="4:4" ht="20.25" customHeight="1" x14ac:dyDescent="0.8">
      <c r="D554" s="10"/>
    </row>
    <row r="555" spans="4:4" ht="20.25" customHeight="1" x14ac:dyDescent="0.8">
      <c r="D555" s="10"/>
    </row>
    <row r="556" spans="4:4" ht="20.25" customHeight="1" x14ac:dyDescent="0.8">
      <c r="D556" s="10"/>
    </row>
    <row r="557" spans="4:4" ht="20.25" customHeight="1" x14ac:dyDescent="0.8">
      <c r="D557" s="10"/>
    </row>
    <row r="558" spans="4:4" ht="20.25" customHeight="1" x14ac:dyDescent="0.8">
      <c r="D558" s="10"/>
    </row>
    <row r="559" spans="4:4" ht="20.25" customHeight="1" x14ac:dyDescent="0.8">
      <c r="D559" s="10"/>
    </row>
    <row r="560" spans="4:4" ht="20.25" customHeight="1" x14ac:dyDescent="0.8">
      <c r="D560" s="10"/>
    </row>
    <row r="561" spans="4:4" ht="20.25" customHeight="1" x14ac:dyDescent="0.8">
      <c r="D561" s="10"/>
    </row>
    <row r="562" spans="4:4" ht="20.25" customHeight="1" x14ac:dyDescent="0.8">
      <c r="D562" s="10"/>
    </row>
    <row r="563" spans="4:4" ht="20.25" customHeight="1" x14ac:dyDescent="0.8">
      <c r="D563" s="10"/>
    </row>
    <row r="564" spans="4:4" ht="20.25" customHeight="1" x14ac:dyDescent="0.8">
      <c r="D564" s="10"/>
    </row>
    <row r="565" spans="4:4" ht="20.25" customHeight="1" x14ac:dyDescent="0.8">
      <c r="D565" s="10"/>
    </row>
    <row r="566" spans="4:4" ht="20.25" customHeight="1" x14ac:dyDescent="0.8">
      <c r="D566" s="10"/>
    </row>
    <row r="567" spans="4:4" ht="20.25" customHeight="1" x14ac:dyDescent="0.8">
      <c r="D567" s="10"/>
    </row>
    <row r="568" spans="4:4" ht="20.25" customHeight="1" x14ac:dyDescent="0.8">
      <c r="D568" s="10"/>
    </row>
    <row r="569" spans="4:4" ht="20.25" customHeight="1" x14ac:dyDescent="0.8">
      <c r="D569" s="10"/>
    </row>
    <row r="570" spans="4:4" ht="20.25" customHeight="1" x14ac:dyDescent="0.8">
      <c r="D570" s="10"/>
    </row>
    <row r="571" spans="4:4" ht="20.25" customHeight="1" x14ac:dyDescent="0.8">
      <c r="D571" s="10"/>
    </row>
    <row r="572" spans="4:4" ht="20.25" customHeight="1" x14ac:dyDescent="0.8">
      <c r="D572" s="10"/>
    </row>
    <row r="573" spans="4:4" ht="20.25" customHeight="1" x14ac:dyDescent="0.8">
      <c r="D573" s="10"/>
    </row>
    <row r="574" spans="4:4" ht="20.25" customHeight="1" x14ac:dyDescent="0.8">
      <c r="D574" s="10"/>
    </row>
    <row r="575" spans="4:4" ht="20.25" customHeight="1" x14ac:dyDescent="0.8">
      <c r="D575" s="10"/>
    </row>
    <row r="576" spans="4:4" ht="20.25" customHeight="1" x14ac:dyDescent="0.8">
      <c r="D576" s="10"/>
    </row>
    <row r="577" spans="4:4" ht="20.25" customHeight="1" x14ac:dyDescent="0.8">
      <c r="D577" s="11"/>
    </row>
    <row r="578" spans="4:4" ht="20.25" customHeight="1" x14ac:dyDescent="0.8">
      <c r="D578" s="10"/>
    </row>
    <row r="579" spans="4:4" ht="20.25" customHeight="1" x14ac:dyDescent="0.8">
      <c r="D579" s="10"/>
    </row>
    <row r="580" spans="4:4" ht="20.25" customHeight="1" x14ac:dyDescent="0.8">
      <c r="D580" s="10"/>
    </row>
    <row r="581" spans="4:4" ht="20.25" customHeight="1" x14ac:dyDescent="0.8">
      <c r="D581" s="11"/>
    </row>
  </sheetData>
  <autoFilter ref="A5:H5" xr:uid="{D71D9A46-39DA-466D-AE46-9F4591CA6A6A}"/>
  <mergeCells count="2">
    <mergeCell ref="A1:H1"/>
    <mergeCell ref="G2:H2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หน้าที่ &amp;P จาก &amp;N</oddFooter>
  </headerFooter>
  <rowBreaks count="32" manualBreakCount="32">
    <brk id="21" max="7" man="1"/>
    <brk id="41" max="7" man="1"/>
    <brk id="60" max="7" man="1"/>
    <brk id="77" max="7" man="1"/>
    <brk id="93" max="7" man="1"/>
    <brk id="110" max="7" man="1"/>
    <brk id="129" max="7" man="1"/>
    <brk id="147" max="7" man="1"/>
    <brk id="161" max="7" man="1"/>
    <brk id="174" max="7" man="1"/>
    <brk id="187" max="7" man="1"/>
    <brk id="202" max="7" man="1"/>
    <brk id="220" max="7" man="1"/>
    <brk id="236" max="7" man="1"/>
    <brk id="254" max="7" man="1"/>
    <brk id="271" max="7" man="1"/>
    <brk id="285" max="7" man="1"/>
    <brk id="303" max="7" man="1"/>
    <brk id="323" max="7" man="1"/>
    <brk id="339" max="7" man="1"/>
    <brk id="354" max="7" man="1"/>
    <brk id="371" max="7" man="1"/>
    <brk id="389" max="7" man="1"/>
    <brk id="404" max="7" man="1"/>
    <brk id="422" max="7" man="1"/>
    <brk id="435" max="7" man="1"/>
    <brk id="449" max="7" man="1"/>
    <brk id="464" max="7" man="1"/>
    <brk id="480" max="7" man="1"/>
    <brk id="494" max="7" man="1"/>
    <brk id="510" max="7" man="1"/>
    <brk id="5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สรุปรายหน่วยงาน</vt:lpstr>
      <vt:lpstr>สรุปตามหมวดครุภัณฑ์</vt:lpstr>
      <vt:lpstr>แจ้งเวียน</vt:lpstr>
      <vt:lpstr>แจ้งเวียน!Print_Area</vt:lpstr>
      <vt:lpstr>แจ้งเวียน!Print_Titles</vt:lpstr>
      <vt:lpstr>สรุปรายหน่วยงาน!Print_Titles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Maichurat Thueansukhon</dc:creator>
  <cp:lastModifiedBy>สุภาวรรณ ราชเดิม</cp:lastModifiedBy>
  <cp:lastPrinted>2024-02-21T03:53:35Z</cp:lastPrinted>
  <dcterms:created xsi:type="dcterms:W3CDTF">2023-11-22T02:25:02Z</dcterms:created>
  <dcterms:modified xsi:type="dcterms:W3CDTF">2024-03-31T03:39:36Z</dcterms:modified>
</cp:coreProperties>
</file>