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งานภา\1. Vacine Influenza\Influenza_2568\แนวทาง Flu on Web\"/>
    </mc:Choice>
  </mc:AlternateContent>
  <xr:revisionPtr revIDLastSave="0" documentId="13_ncr:1_{C2D6C3AD-6403-4350-9DB5-89CDF6F0B909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กรุงเทพ" sheetId="4" state="hidden" r:id="rId1"/>
    <sheet name="Sheet3" sheetId="5" state="hidden" r:id="rId2"/>
    <sheet name="75จังหวัด_กทม." sheetId="1" state="hidden" r:id="rId3"/>
    <sheet name="รพ.(กทม) ที่ให้มารับ vac เอง" sheetId="6" state="hidden" r:id="rId4"/>
    <sheet name="Report Flu HCW_รายบุคคล_form1" sheetId="30" r:id="rId5"/>
    <sheet name="Report Flu HCW_รายหน่วย_Form2" sheetId="28" r:id="rId6"/>
    <sheet name="Report Flu จนท.ราชทัณฑ์ _form3" sheetId="32" r:id="rId7"/>
  </sheets>
  <definedNames>
    <definedName name="_xlnm._FilterDatabase" localSheetId="2" hidden="1">'75จังหวัด_กทม.'!$C$4:$O$1373</definedName>
    <definedName name="_xlnm._FilterDatabase" localSheetId="6" hidden="1">'Report Flu จนท.ราชทัณฑ์ _form3'!$A$5:$I$11</definedName>
    <definedName name="_xlnm._FilterDatabase" localSheetId="0" hidden="1">กรุงเทพ!$A$4:$N$41</definedName>
    <definedName name="_xlnm.Print_Area" localSheetId="2">'75จังหวัด_กทม.'!$C$1:$R$1468,'75จังหวัด_กทม.'!$C$1469:$Q$1475</definedName>
    <definedName name="_xlnm.Print_Area" localSheetId="4">'Report Flu HCW_รายบุคคล_form1'!$B$2:$E$27</definedName>
    <definedName name="_xlnm.Print_Area" localSheetId="0">กรุงเทพ!$A$1:$N$50</definedName>
    <definedName name="_xlnm.Print_Titles" localSheetId="2">'75จังหวัด_กทม.'!$1:$4</definedName>
    <definedName name="_xlnm.Print_Titles" localSheetId="6">'Report Flu จนท.ราชทัณฑ์ _form3'!#REF!</definedName>
    <definedName name="_xlnm.Print_Titles" localSheetId="0">กรุงเทพ!$1:$4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76" i="1" l="1"/>
  <c r="R1475" i="1"/>
  <c r="R1474" i="1"/>
  <c r="R1472" i="1"/>
  <c r="R1471" i="1"/>
  <c r="R1469" i="1"/>
  <c r="R1467" i="1"/>
  <c r="Q1467" i="1"/>
  <c r="R1473" i="1" s="1"/>
  <c r="R1466" i="1"/>
  <c r="R1465" i="1"/>
  <c r="R1464" i="1"/>
  <c r="Q1464" i="1"/>
  <c r="R1470" i="1" s="1"/>
  <c r="O1462" i="1"/>
  <c r="R1461" i="1"/>
  <c r="R1460" i="1"/>
  <c r="Q1457" i="1"/>
  <c r="R1463" i="1" s="1"/>
  <c r="R1456" i="1"/>
  <c r="Q1456" i="1"/>
  <c r="R1462" i="1" s="1"/>
  <c r="R1454" i="1"/>
  <c r="Q1453" i="1"/>
  <c r="R1459" i="1" s="1"/>
  <c r="Q1452" i="1"/>
  <c r="R1458" i="1" s="1"/>
  <c r="Q1451" i="1"/>
  <c r="R1457" i="1" s="1"/>
  <c r="Q1449" i="1"/>
  <c r="R1455" i="1" s="1"/>
  <c r="O1447" i="1"/>
  <c r="Q1446" i="1"/>
  <c r="R1452" i="1" s="1"/>
  <c r="Q1445" i="1"/>
  <c r="R1451" i="1" s="1"/>
  <c r="Q1444" i="1"/>
  <c r="R1450" i="1" s="1"/>
  <c r="Q1443" i="1"/>
  <c r="R1449" i="1" s="1"/>
  <c r="Q1442" i="1"/>
  <c r="R1448" i="1" s="1"/>
  <c r="Q1441" i="1"/>
  <c r="R1447" i="1" s="1"/>
  <c r="Q1440" i="1"/>
  <c r="R1446" i="1" s="1"/>
  <c r="R1439" i="1"/>
  <c r="Q1439" i="1"/>
  <c r="R1445" i="1" s="1"/>
  <c r="Q1438" i="1"/>
  <c r="R1444" i="1" s="1"/>
  <c r="Q1437" i="1"/>
  <c r="R1443" i="1" s="1"/>
  <c r="Q1436" i="1"/>
  <c r="R1442" i="1" s="1"/>
  <c r="Q1435" i="1"/>
  <c r="R1441" i="1" s="1"/>
  <c r="R1434" i="1"/>
  <c r="P1434" i="1"/>
  <c r="O1434" i="1"/>
  <c r="Q1432" i="1"/>
  <c r="R1438" i="1" s="1"/>
  <c r="Q1431" i="1"/>
  <c r="R1437" i="1" s="1"/>
  <c r="R1430" i="1"/>
  <c r="Q1430" i="1"/>
  <c r="R1436" i="1" s="1"/>
  <c r="R1429" i="1"/>
  <c r="Q1429" i="1"/>
  <c r="R1435" i="1" s="1"/>
  <c r="Q1427" i="1"/>
  <c r="R1433" i="1" s="1"/>
  <c r="Q1426" i="1"/>
  <c r="Q1425" i="1"/>
  <c r="R1431" i="1" s="1"/>
  <c r="R1424" i="1"/>
  <c r="R1423" i="1"/>
  <c r="R1422" i="1"/>
  <c r="Q1422" i="1"/>
  <c r="R1428" i="1" s="1"/>
  <c r="R1421" i="1"/>
  <c r="Q1421" i="1"/>
  <c r="R1427" i="1" s="1"/>
  <c r="Q1420" i="1"/>
  <c r="R1426" i="1" s="1"/>
  <c r="Q1419" i="1"/>
  <c r="R1425" i="1" s="1"/>
  <c r="O1417" i="1"/>
  <c r="N1417" i="1"/>
  <c r="M1417" i="1"/>
  <c r="L1417" i="1"/>
  <c r="K1417" i="1"/>
  <c r="J1417" i="1"/>
  <c r="I1417" i="1"/>
  <c r="H1417" i="1"/>
  <c r="G1417" i="1"/>
  <c r="F1417" i="1"/>
  <c r="P1416" i="1"/>
  <c r="Q1416" i="1" s="1"/>
  <c r="R1420" i="1" s="1"/>
  <c r="P1415" i="1"/>
  <c r="Q1415" i="1" s="1"/>
  <c r="R1419" i="1" s="1"/>
  <c r="P1414" i="1"/>
  <c r="Q1414" i="1" s="1"/>
  <c r="R1418" i="1" s="1"/>
  <c r="P1413" i="1"/>
  <c r="Q1413" i="1" s="1"/>
  <c r="R1417" i="1" s="1"/>
  <c r="P1412" i="1"/>
  <c r="Q1412" i="1" s="1"/>
  <c r="R1416" i="1" s="1"/>
  <c r="P1411" i="1"/>
  <c r="Q1411" i="1" s="1"/>
  <c r="R1415" i="1" s="1"/>
  <c r="P1410" i="1"/>
  <c r="Q1410" i="1" s="1"/>
  <c r="R1414" i="1" s="1"/>
  <c r="R1409" i="1"/>
  <c r="P1409" i="1"/>
  <c r="Q1409" i="1" s="1"/>
  <c r="R1413" i="1" s="1"/>
  <c r="P1408" i="1"/>
  <c r="Q1408" i="1" s="1"/>
  <c r="R1412" i="1" s="1"/>
  <c r="P1407" i="1"/>
  <c r="Q1407" i="1" s="1"/>
  <c r="R1411" i="1" s="1"/>
  <c r="P1406" i="1"/>
  <c r="Q1406" i="1" s="1"/>
  <c r="R1410" i="1" s="1"/>
  <c r="P1405" i="1"/>
  <c r="Q1405" i="1" s="1"/>
  <c r="R1408" i="1" s="1"/>
  <c r="R1404" i="1"/>
  <c r="P1404" i="1"/>
  <c r="Q1404" i="1" s="1"/>
  <c r="R1407" i="1" s="1"/>
  <c r="P1403" i="1"/>
  <c r="Q1403" i="1" s="1"/>
  <c r="R1406" i="1" s="1"/>
  <c r="P1402" i="1"/>
  <c r="Q1402" i="1" s="1"/>
  <c r="R1405" i="1" s="1"/>
  <c r="P1401" i="1"/>
  <c r="Q1401" i="1" s="1"/>
  <c r="R1403" i="1" s="1"/>
  <c r="P1400" i="1"/>
  <c r="Q1400" i="1" s="1"/>
  <c r="R1402" i="1" s="1"/>
  <c r="P1399" i="1"/>
  <c r="Q1399" i="1" s="1"/>
  <c r="R1401" i="1" s="1"/>
  <c r="P1398" i="1"/>
  <c r="Q1398" i="1" s="1"/>
  <c r="R1400" i="1" s="1"/>
  <c r="R1397" i="1"/>
  <c r="P1397" i="1"/>
  <c r="Q1397" i="1" s="1"/>
  <c r="R1399" i="1" s="1"/>
  <c r="P1396" i="1"/>
  <c r="Q1396" i="1" s="1"/>
  <c r="R1398" i="1" s="1"/>
  <c r="P1395" i="1"/>
  <c r="Q1395" i="1" s="1"/>
  <c r="P1394" i="1"/>
  <c r="Q1394" i="1" s="1"/>
  <c r="R1396" i="1" s="1"/>
  <c r="P1393" i="1"/>
  <c r="Q1393" i="1" s="1"/>
  <c r="R1394" i="1" s="1"/>
  <c r="P1392" i="1"/>
  <c r="Q1392" i="1" s="1"/>
  <c r="R1393" i="1" s="1"/>
  <c r="P1391" i="1"/>
  <c r="Q1391" i="1" s="1"/>
  <c r="R1392" i="1" s="1"/>
  <c r="P1390" i="1"/>
  <c r="Q1390" i="1" s="1"/>
  <c r="R1391" i="1" s="1"/>
  <c r="P1389" i="1"/>
  <c r="Q1389" i="1" s="1"/>
  <c r="R1390" i="1" s="1"/>
  <c r="P1388" i="1"/>
  <c r="Q1388" i="1" s="1"/>
  <c r="R1389" i="1" s="1"/>
  <c r="P1387" i="1"/>
  <c r="Q1387" i="1" s="1"/>
  <c r="R1388" i="1" s="1"/>
  <c r="P1386" i="1"/>
  <c r="Q1386" i="1" s="1"/>
  <c r="R1387" i="1" s="1"/>
  <c r="P1385" i="1"/>
  <c r="Q1385" i="1" s="1"/>
  <c r="R1386" i="1" s="1"/>
  <c r="R1384" i="1"/>
  <c r="P1384" i="1"/>
  <c r="Q1384" i="1" s="1"/>
  <c r="R1383" i="1"/>
  <c r="P1382" i="1"/>
  <c r="N1382" i="1"/>
  <c r="M1382" i="1"/>
  <c r="K1382" i="1"/>
  <c r="J1382" i="1"/>
  <c r="I1382" i="1"/>
  <c r="H1382" i="1"/>
  <c r="G1382" i="1"/>
  <c r="F1382" i="1"/>
  <c r="Q1381" i="1"/>
  <c r="R1381" i="1" s="1"/>
  <c r="L1381" i="1"/>
  <c r="O1381" i="1" s="1"/>
  <c r="Q1380" i="1"/>
  <c r="R1380" i="1" s="1"/>
  <c r="L1380" i="1"/>
  <c r="O1380" i="1" s="1"/>
  <c r="Q1379" i="1"/>
  <c r="R1379" i="1" s="1"/>
  <c r="L1379" i="1"/>
  <c r="O1379" i="1" s="1"/>
  <c r="Q1378" i="1"/>
  <c r="R1378" i="1" s="1"/>
  <c r="L1378" i="1"/>
  <c r="O1378" i="1" s="1"/>
  <c r="Q1377" i="1"/>
  <c r="R1377" i="1" s="1"/>
  <c r="L1377" i="1"/>
  <c r="O1377" i="1" s="1"/>
  <c r="Q1376" i="1"/>
  <c r="R1376" i="1" s="1"/>
  <c r="L1376" i="1"/>
  <c r="O1376" i="1" s="1"/>
  <c r="Q1375" i="1"/>
  <c r="L1375" i="1"/>
  <c r="R1374" i="1"/>
  <c r="N1373" i="1"/>
  <c r="M1373" i="1"/>
  <c r="L1373" i="1"/>
  <c r="K1373" i="1"/>
  <c r="J1373" i="1"/>
  <c r="I1373" i="1"/>
  <c r="H1373" i="1"/>
  <c r="G1373" i="1"/>
  <c r="F1373" i="1"/>
  <c r="Q1372" i="1"/>
  <c r="R1372" i="1" s="1"/>
  <c r="R1371" i="1"/>
  <c r="Q1370" i="1"/>
  <c r="R1370" i="1" s="1"/>
  <c r="O1370" i="1"/>
  <c r="Q1369" i="1"/>
  <c r="R1369" i="1" s="1"/>
  <c r="O1369" i="1"/>
  <c r="Q1368" i="1"/>
  <c r="R1368" i="1" s="1"/>
  <c r="O1368" i="1"/>
  <c r="Q1367" i="1"/>
  <c r="R1367" i="1" s="1"/>
  <c r="O1367" i="1"/>
  <c r="Q1366" i="1"/>
  <c r="R1366" i="1" s="1"/>
  <c r="O1366" i="1"/>
  <c r="Q1365" i="1"/>
  <c r="R1365" i="1" s="1"/>
  <c r="O1365" i="1"/>
  <c r="Q1364" i="1"/>
  <c r="R1364" i="1" s="1"/>
  <c r="O1364" i="1"/>
  <c r="Q1363" i="1"/>
  <c r="R1363" i="1" s="1"/>
  <c r="O1363" i="1"/>
  <c r="Q1362" i="1"/>
  <c r="R1362" i="1" s="1"/>
  <c r="O1362" i="1"/>
  <c r="Q1361" i="1"/>
  <c r="R1361" i="1" s="1"/>
  <c r="O1361" i="1"/>
  <c r="Q1360" i="1"/>
  <c r="R1360" i="1" s="1"/>
  <c r="O1360" i="1"/>
  <c r="Q1359" i="1"/>
  <c r="R1359" i="1" s="1"/>
  <c r="O1359" i="1"/>
  <c r="R1358" i="1"/>
  <c r="Q1357" i="1"/>
  <c r="R1357" i="1" s="1"/>
  <c r="O1357" i="1"/>
  <c r="N1356" i="1"/>
  <c r="M1356" i="1"/>
  <c r="L1356" i="1"/>
  <c r="K1356" i="1"/>
  <c r="J1356" i="1"/>
  <c r="I1356" i="1"/>
  <c r="H1356" i="1"/>
  <c r="G1356" i="1"/>
  <c r="F1356" i="1"/>
  <c r="R1355" i="1"/>
  <c r="R1354" i="1"/>
  <c r="Q1353" i="1"/>
  <c r="R1353" i="1" s="1"/>
  <c r="Q1352" i="1"/>
  <c r="R1352" i="1" s="1"/>
  <c r="O1352" i="1"/>
  <c r="Q1351" i="1"/>
  <c r="R1351" i="1" s="1"/>
  <c r="O1351" i="1"/>
  <c r="Q1350" i="1"/>
  <c r="R1350" i="1" s="1"/>
  <c r="O1350" i="1"/>
  <c r="Q1349" i="1"/>
  <c r="R1349" i="1" s="1"/>
  <c r="O1349" i="1"/>
  <c r="Q1348" i="1"/>
  <c r="R1348" i="1" s="1"/>
  <c r="O1348" i="1"/>
  <c r="Q1347" i="1"/>
  <c r="R1347" i="1" s="1"/>
  <c r="O1347" i="1"/>
  <c r="Q1346" i="1"/>
  <c r="R1346" i="1" s="1"/>
  <c r="O1346" i="1"/>
  <c r="R1345" i="1"/>
  <c r="Q1344" i="1"/>
  <c r="R1344" i="1" s="1"/>
  <c r="O1344" i="1"/>
  <c r="N1343" i="1"/>
  <c r="M1343" i="1"/>
  <c r="L1343" i="1"/>
  <c r="K1343" i="1"/>
  <c r="J1343" i="1"/>
  <c r="I1343" i="1"/>
  <c r="H1343" i="1"/>
  <c r="G1343" i="1"/>
  <c r="F1343" i="1"/>
  <c r="R1342" i="1"/>
  <c r="R1341" i="1"/>
  <c r="Q1340" i="1"/>
  <c r="R1340" i="1" s="1"/>
  <c r="O1340" i="1"/>
  <c r="R1339" i="1"/>
  <c r="Q1338" i="1"/>
  <c r="R1338" i="1" s="1"/>
  <c r="O1338" i="1"/>
  <c r="Q1337" i="1"/>
  <c r="R1337" i="1" s="1"/>
  <c r="O1337" i="1"/>
  <c r="Q1336" i="1"/>
  <c r="R1336" i="1" s="1"/>
  <c r="O1336" i="1"/>
  <c r="Q1335" i="1"/>
  <c r="R1335" i="1" s="1"/>
  <c r="O1335" i="1"/>
  <c r="Q1334" i="1"/>
  <c r="R1334" i="1" s="1"/>
  <c r="O1334" i="1"/>
  <c r="Q1333" i="1"/>
  <c r="R1333" i="1" s="1"/>
  <c r="O1333" i="1"/>
  <c r="Q1332" i="1"/>
  <c r="R1332" i="1" s="1"/>
  <c r="O1332" i="1"/>
  <c r="Q1331" i="1"/>
  <c r="R1331" i="1" s="1"/>
  <c r="O1331" i="1"/>
  <c r="Q1330" i="1"/>
  <c r="R1330" i="1" s="1"/>
  <c r="O1330" i="1"/>
  <c r="Q1329" i="1"/>
  <c r="R1329" i="1" s="1"/>
  <c r="O1329" i="1"/>
  <c r="Q1328" i="1"/>
  <c r="R1328" i="1" s="1"/>
  <c r="O1328" i="1"/>
  <c r="Q1327" i="1"/>
  <c r="R1327" i="1" s="1"/>
  <c r="O1327" i="1"/>
  <c r="R1326" i="1"/>
  <c r="Q1325" i="1"/>
  <c r="R1325" i="1" s="1"/>
  <c r="O1325" i="1"/>
  <c r="N1324" i="1"/>
  <c r="M1324" i="1"/>
  <c r="L1324" i="1"/>
  <c r="K1324" i="1"/>
  <c r="J1324" i="1"/>
  <c r="I1324" i="1"/>
  <c r="H1324" i="1"/>
  <c r="G1324" i="1"/>
  <c r="F1324" i="1"/>
  <c r="R1323" i="1"/>
  <c r="R1322" i="1"/>
  <c r="Q1321" i="1"/>
  <c r="R1321" i="1" s="1"/>
  <c r="O1321" i="1"/>
  <c r="Q1320" i="1"/>
  <c r="R1320" i="1" s="1"/>
  <c r="O1320" i="1"/>
  <c r="Q1319" i="1"/>
  <c r="R1319" i="1" s="1"/>
  <c r="O1319" i="1"/>
  <c r="Q1318" i="1"/>
  <c r="R1318" i="1" s="1"/>
  <c r="O1318" i="1"/>
  <c r="Q1317" i="1"/>
  <c r="R1317" i="1" s="1"/>
  <c r="O1317" i="1"/>
  <c r="Q1316" i="1"/>
  <c r="R1316" i="1" s="1"/>
  <c r="O1316" i="1"/>
  <c r="Q1315" i="1"/>
  <c r="R1315" i="1" s="1"/>
  <c r="O1315" i="1"/>
  <c r="Q1314" i="1"/>
  <c r="R1314" i="1" s="1"/>
  <c r="O1314" i="1"/>
  <c r="Q1313" i="1"/>
  <c r="R1313" i="1" s="1"/>
  <c r="O1313" i="1"/>
  <c r="Q1312" i="1"/>
  <c r="R1312" i="1" s="1"/>
  <c r="O1312" i="1"/>
  <c r="R1311" i="1"/>
  <c r="Q1310" i="1"/>
  <c r="O1310" i="1"/>
  <c r="N1309" i="1"/>
  <c r="M1309" i="1"/>
  <c r="L1309" i="1"/>
  <c r="K1309" i="1"/>
  <c r="J1309" i="1"/>
  <c r="I1309" i="1"/>
  <c r="H1309" i="1"/>
  <c r="G1309" i="1"/>
  <c r="F1309" i="1"/>
  <c r="R1308" i="1"/>
  <c r="R1307" i="1"/>
  <c r="Q1306" i="1"/>
  <c r="R1306" i="1" s="1"/>
  <c r="O1306" i="1"/>
  <c r="Q1305" i="1"/>
  <c r="R1305" i="1" s="1"/>
  <c r="O1305" i="1"/>
  <c r="R1304" i="1"/>
  <c r="Q1303" i="1"/>
  <c r="R1303" i="1" s="1"/>
  <c r="O1303" i="1"/>
  <c r="Q1302" i="1"/>
  <c r="R1302" i="1" s="1"/>
  <c r="O1302" i="1"/>
  <c r="Q1301" i="1"/>
  <c r="R1301" i="1" s="1"/>
  <c r="O1301" i="1"/>
  <c r="Q1300" i="1"/>
  <c r="R1300" i="1" s="1"/>
  <c r="O1300" i="1"/>
  <c r="Q1299" i="1"/>
  <c r="R1299" i="1" s="1"/>
  <c r="O1299" i="1"/>
  <c r="Q1298" i="1"/>
  <c r="R1298" i="1" s="1"/>
  <c r="O1298" i="1"/>
  <c r="Q1297" i="1"/>
  <c r="R1297" i="1" s="1"/>
  <c r="O1297" i="1"/>
  <c r="Q1296" i="1"/>
  <c r="R1296" i="1" s="1"/>
  <c r="O1296" i="1"/>
  <c r="Q1295" i="1"/>
  <c r="R1295" i="1" s="1"/>
  <c r="O1295" i="1"/>
  <c r="R1294" i="1"/>
  <c r="Q1293" i="1"/>
  <c r="O1293" i="1"/>
  <c r="N1292" i="1"/>
  <c r="M1292" i="1"/>
  <c r="L1292" i="1"/>
  <c r="K1292" i="1"/>
  <c r="J1292" i="1"/>
  <c r="I1292" i="1"/>
  <c r="H1292" i="1"/>
  <c r="G1292" i="1"/>
  <c r="F1292" i="1"/>
  <c r="R1291" i="1"/>
  <c r="R1290" i="1"/>
  <c r="Q1289" i="1"/>
  <c r="R1289" i="1" s="1"/>
  <c r="O1289" i="1"/>
  <c r="Q1288" i="1"/>
  <c r="R1288" i="1" s="1"/>
  <c r="O1288" i="1"/>
  <c r="Q1287" i="1"/>
  <c r="R1287" i="1" s="1"/>
  <c r="O1287" i="1"/>
  <c r="Q1286" i="1"/>
  <c r="R1286" i="1" s="1"/>
  <c r="O1286" i="1"/>
  <c r="Q1285" i="1"/>
  <c r="R1285" i="1" s="1"/>
  <c r="O1285" i="1"/>
  <c r="Q1284" i="1"/>
  <c r="R1284" i="1" s="1"/>
  <c r="O1284" i="1"/>
  <c r="R1283" i="1"/>
  <c r="Q1282" i="1"/>
  <c r="O1282" i="1"/>
  <c r="N1281" i="1"/>
  <c r="M1281" i="1"/>
  <c r="L1281" i="1"/>
  <c r="K1281" i="1"/>
  <c r="J1281" i="1"/>
  <c r="I1281" i="1"/>
  <c r="H1281" i="1"/>
  <c r="G1281" i="1"/>
  <c r="F1281" i="1"/>
  <c r="R1280" i="1"/>
  <c r="R1279" i="1"/>
  <c r="Q1278" i="1"/>
  <c r="R1278" i="1" s="1"/>
  <c r="O1278" i="1"/>
  <c r="Q1277" i="1"/>
  <c r="R1277" i="1" s="1"/>
  <c r="O1277" i="1"/>
  <c r="Q1276" i="1"/>
  <c r="R1276" i="1" s="1"/>
  <c r="O1276" i="1"/>
  <c r="Q1275" i="1"/>
  <c r="R1275" i="1" s="1"/>
  <c r="O1275" i="1"/>
  <c r="Q1274" i="1"/>
  <c r="R1274" i="1" s="1"/>
  <c r="O1274" i="1"/>
  <c r="R1273" i="1"/>
  <c r="Q1272" i="1"/>
  <c r="R1272" i="1" s="1"/>
  <c r="O1272" i="1"/>
  <c r="Q1271" i="1"/>
  <c r="R1271" i="1" s="1"/>
  <c r="O1271" i="1"/>
  <c r="Q1270" i="1"/>
  <c r="R1270" i="1" s="1"/>
  <c r="O1270" i="1"/>
  <c r="Q1269" i="1"/>
  <c r="R1269" i="1" s="1"/>
  <c r="O1269" i="1"/>
  <c r="Q1268" i="1"/>
  <c r="R1268" i="1" s="1"/>
  <c r="O1268" i="1"/>
  <c r="Q1267" i="1"/>
  <c r="R1267" i="1" s="1"/>
  <c r="O1267" i="1"/>
  <c r="Q1266" i="1"/>
  <c r="R1266" i="1" s="1"/>
  <c r="O1266" i="1"/>
  <c r="Q1265" i="1"/>
  <c r="R1265" i="1" s="1"/>
  <c r="O1265" i="1"/>
  <c r="Q1264" i="1"/>
  <c r="R1264" i="1" s="1"/>
  <c r="O1264" i="1"/>
  <c r="Q1263" i="1"/>
  <c r="R1263" i="1" s="1"/>
  <c r="O1263" i="1"/>
  <c r="Q1262" i="1"/>
  <c r="R1262" i="1" s="1"/>
  <c r="O1262" i="1"/>
  <c r="Q1261" i="1"/>
  <c r="R1261" i="1" s="1"/>
  <c r="O1261" i="1"/>
  <c r="Q1260" i="1"/>
  <c r="R1260" i="1" s="1"/>
  <c r="O1260" i="1"/>
  <c r="Q1259" i="1"/>
  <c r="R1259" i="1" s="1"/>
  <c r="O1259" i="1"/>
  <c r="Q1258" i="1"/>
  <c r="R1258" i="1" s="1"/>
  <c r="O1258" i="1"/>
  <c r="Q1257" i="1"/>
  <c r="R1257" i="1" s="1"/>
  <c r="O1257" i="1"/>
  <c r="Q1256" i="1"/>
  <c r="R1256" i="1" s="1"/>
  <c r="O1256" i="1"/>
  <c r="R1255" i="1"/>
  <c r="Q1254" i="1"/>
  <c r="O1254" i="1"/>
  <c r="N1253" i="1"/>
  <c r="M1253" i="1"/>
  <c r="L1253" i="1"/>
  <c r="K1253" i="1"/>
  <c r="J1253" i="1"/>
  <c r="I1253" i="1"/>
  <c r="H1253" i="1"/>
  <c r="G1253" i="1"/>
  <c r="F1253" i="1"/>
  <c r="R1252" i="1"/>
  <c r="R1251" i="1"/>
  <c r="Q1250" i="1"/>
  <c r="R1250" i="1" s="1"/>
  <c r="O1250" i="1"/>
  <c r="R1249" i="1"/>
  <c r="Q1248" i="1"/>
  <c r="R1248" i="1" s="1"/>
  <c r="O1248" i="1"/>
  <c r="Q1247" i="1"/>
  <c r="R1247" i="1" s="1"/>
  <c r="O1247" i="1"/>
  <c r="Q1246" i="1"/>
  <c r="R1246" i="1" s="1"/>
  <c r="O1246" i="1"/>
  <c r="Q1245" i="1"/>
  <c r="R1245" i="1" s="1"/>
  <c r="O1245" i="1"/>
  <c r="Q1244" i="1"/>
  <c r="R1244" i="1" s="1"/>
  <c r="O1244" i="1"/>
  <c r="Q1243" i="1"/>
  <c r="R1243" i="1" s="1"/>
  <c r="O1243" i="1"/>
  <c r="Q1242" i="1"/>
  <c r="R1242" i="1" s="1"/>
  <c r="O1242" i="1"/>
  <c r="Q1241" i="1"/>
  <c r="R1241" i="1" s="1"/>
  <c r="O1241" i="1"/>
  <c r="Q1240" i="1"/>
  <c r="R1240" i="1" s="1"/>
  <c r="O1240" i="1"/>
  <c r="Q1239" i="1"/>
  <c r="R1239" i="1" s="1"/>
  <c r="O1239" i="1"/>
  <c r="Q1238" i="1"/>
  <c r="R1238" i="1" s="1"/>
  <c r="O1238" i="1"/>
  <c r="R1237" i="1"/>
  <c r="Q1236" i="1"/>
  <c r="R1236" i="1" s="1"/>
  <c r="O1236" i="1"/>
  <c r="N1235" i="1"/>
  <c r="M1235" i="1"/>
  <c r="L1235" i="1"/>
  <c r="K1235" i="1"/>
  <c r="J1235" i="1"/>
  <c r="I1235" i="1"/>
  <c r="H1235" i="1"/>
  <c r="G1235" i="1"/>
  <c r="F1235" i="1"/>
  <c r="R1234" i="1"/>
  <c r="R1233" i="1"/>
  <c r="Q1232" i="1"/>
  <c r="R1232" i="1" s="1"/>
  <c r="O1232" i="1"/>
  <c r="R1231" i="1"/>
  <c r="Q1230" i="1"/>
  <c r="R1230" i="1" s="1"/>
  <c r="Q1229" i="1"/>
  <c r="R1229" i="1" s="1"/>
  <c r="O1229" i="1"/>
  <c r="Q1228" i="1"/>
  <c r="R1228" i="1" s="1"/>
  <c r="O1228" i="1"/>
  <c r="Q1227" i="1"/>
  <c r="R1227" i="1" s="1"/>
  <c r="O1227" i="1"/>
  <c r="Q1226" i="1"/>
  <c r="R1226" i="1" s="1"/>
  <c r="O1226" i="1"/>
  <c r="R1225" i="1"/>
  <c r="Q1224" i="1"/>
  <c r="O1224" i="1"/>
  <c r="N1223" i="1"/>
  <c r="M1223" i="1"/>
  <c r="L1223" i="1"/>
  <c r="K1223" i="1"/>
  <c r="J1223" i="1"/>
  <c r="I1223" i="1"/>
  <c r="H1223" i="1"/>
  <c r="G1223" i="1"/>
  <c r="F1223" i="1"/>
  <c r="R1222" i="1"/>
  <c r="R1221" i="1"/>
  <c r="Q1220" i="1"/>
  <c r="R1220" i="1" s="1"/>
  <c r="O1220" i="1"/>
  <c r="Q1219" i="1"/>
  <c r="R1219" i="1" s="1"/>
  <c r="O1219" i="1"/>
  <c r="Q1218" i="1"/>
  <c r="R1218" i="1" s="1"/>
  <c r="O1218" i="1"/>
  <c r="Q1217" i="1"/>
  <c r="R1217" i="1" s="1"/>
  <c r="O1217" i="1"/>
  <c r="R1216" i="1"/>
  <c r="Q1215" i="1"/>
  <c r="R1215" i="1" s="1"/>
  <c r="O1215" i="1"/>
  <c r="Q1214" i="1"/>
  <c r="R1214" i="1" s="1"/>
  <c r="O1214" i="1"/>
  <c r="Q1213" i="1"/>
  <c r="R1213" i="1" s="1"/>
  <c r="O1213" i="1"/>
  <c r="Q1212" i="1"/>
  <c r="R1212" i="1" s="1"/>
  <c r="O1212" i="1"/>
  <c r="Q1211" i="1"/>
  <c r="R1211" i="1" s="1"/>
  <c r="O1211" i="1"/>
  <c r="Q1210" i="1"/>
  <c r="R1210" i="1" s="1"/>
  <c r="O1210" i="1"/>
  <c r="Q1209" i="1"/>
  <c r="R1209" i="1" s="1"/>
  <c r="O1209" i="1"/>
  <c r="Q1208" i="1"/>
  <c r="R1208" i="1" s="1"/>
  <c r="O1208" i="1"/>
  <c r="Q1207" i="1"/>
  <c r="R1207" i="1" s="1"/>
  <c r="O1207" i="1"/>
  <c r="Q1206" i="1"/>
  <c r="R1206" i="1" s="1"/>
  <c r="O1206" i="1"/>
  <c r="Q1205" i="1"/>
  <c r="R1205" i="1" s="1"/>
  <c r="O1205" i="1"/>
  <c r="Q1204" i="1"/>
  <c r="R1204" i="1" s="1"/>
  <c r="O1204" i="1"/>
  <c r="Q1203" i="1"/>
  <c r="R1203" i="1" s="1"/>
  <c r="O1203" i="1"/>
  <c r="Q1202" i="1"/>
  <c r="R1202" i="1" s="1"/>
  <c r="O1202" i="1"/>
  <c r="Q1201" i="1"/>
  <c r="R1201" i="1" s="1"/>
  <c r="O1201" i="1"/>
  <c r="Q1200" i="1"/>
  <c r="R1200" i="1" s="1"/>
  <c r="O1200" i="1"/>
  <c r="Q1199" i="1"/>
  <c r="R1199" i="1" s="1"/>
  <c r="O1199" i="1"/>
  <c r="Q1198" i="1"/>
  <c r="R1198" i="1" s="1"/>
  <c r="O1198" i="1"/>
  <c r="Q1197" i="1"/>
  <c r="R1197" i="1" s="1"/>
  <c r="O1197" i="1"/>
  <c r="Q1196" i="1"/>
  <c r="R1196" i="1" s="1"/>
  <c r="O1196" i="1"/>
  <c r="R1195" i="1"/>
  <c r="Q1194" i="1"/>
  <c r="O1194" i="1"/>
  <c r="N1193" i="1"/>
  <c r="M1193" i="1"/>
  <c r="K1193" i="1"/>
  <c r="J1193" i="1"/>
  <c r="I1193" i="1"/>
  <c r="H1193" i="1"/>
  <c r="G1193" i="1"/>
  <c r="F1193" i="1"/>
  <c r="Q1192" i="1"/>
  <c r="R1192" i="1" s="1"/>
  <c r="O1192" i="1"/>
  <c r="R1191" i="1"/>
  <c r="L1190" i="1"/>
  <c r="O1190" i="1" s="1"/>
  <c r="P1190" i="1" s="1"/>
  <c r="Q1189" i="1"/>
  <c r="R1189" i="1" s="1"/>
  <c r="L1189" i="1"/>
  <c r="O1189" i="1" s="1"/>
  <c r="Q1188" i="1"/>
  <c r="R1188" i="1" s="1"/>
  <c r="L1188" i="1"/>
  <c r="O1188" i="1" s="1"/>
  <c r="Q1187" i="1"/>
  <c r="R1187" i="1" s="1"/>
  <c r="L1187" i="1"/>
  <c r="O1187" i="1" s="1"/>
  <c r="R1186" i="1"/>
  <c r="Q1185" i="1"/>
  <c r="R1185" i="1" s="1"/>
  <c r="L1185" i="1"/>
  <c r="O1185" i="1" s="1"/>
  <c r="N1184" i="1"/>
  <c r="M1184" i="1"/>
  <c r="L1184" i="1"/>
  <c r="K1184" i="1"/>
  <c r="J1184" i="1"/>
  <c r="I1184" i="1"/>
  <c r="H1184" i="1"/>
  <c r="G1184" i="1"/>
  <c r="F1184" i="1"/>
  <c r="R1183" i="1"/>
  <c r="R1182" i="1"/>
  <c r="Q1181" i="1"/>
  <c r="R1181" i="1" s="1"/>
  <c r="O1181" i="1"/>
  <c r="R1180" i="1"/>
  <c r="Q1179" i="1"/>
  <c r="R1179" i="1" s="1"/>
  <c r="O1179" i="1"/>
  <c r="Q1178" i="1"/>
  <c r="R1178" i="1" s="1"/>
  <c r="O1178" i="1"/>
  <c r="Q1177" i="1"/>
  <c r="R1177" i="1" s="1"/>
  <c r="O1177" i="1"/>
  <c r="Q1176" i="1"/>
  <c r="R1176" i="1" s="1"/>
  <c r="O1176" i="1"/>
  <c r="Q1175" i="1"/>
  <c r="R1175" i="1" s="1"/>
  <c r="O1175" i="1"/>
  <c r="Q1174" i="1"/>
  <c r="R1174" i="1" s="1"/>
  <c r="O1174" i="1"/>
  <c r="Q1173" i="1"/>
  <c r="R1173" i="1" s="1"/>
  <c r="O1173" i="1"/>
  <c r="Q1172" i="1"/>
  <c r="R1172" i="1" s="1"/>
  <c r="O1172" i="1"/>
  <c r="Q1171" i="1"/>
  <c r="R1171" i="1" s="1"/>
  <c r="O1171" i="1"/>
  <c r="R1170" i="1"/>
  <c r="Q1169" i="1"/>
  <c r="R1169" i="1" s="1"/>
  <c r="O1169" i="1"/>
  <c r="N1168" i="1"/>
  <c r="M1168" i="1"/>
  <c r="L1168" i="1"/>
  <c r="K1168" i="1"/>
  <c r="J1168" i="1"/>
  <c r="I1168" i="1"/>
  <c r="H1168" i="1"/>
  <c r="G1168" i="1"/>
  <c r="F1168" i="1"/>
  <c r="R1167" i="1"/>
  <c r="R1166" i="1"/>
  <c r="Q1165" i="1"/>
  <c r="R1165" i="1" s="1"/>
  <c r="O1165" i="1"/>
  <c r="Q1164" i="1"/>
  <c r="R1164" i="1" s="1"/>
  <c r="O1164" i="1"/>
  <c r="Q1163" i="1"/>
  <c r="R1163" i="1" s="1"/>
  <c r="O1163" i="1"/>
  <c r="Q1162" i="1"/>
  <c r="R1162" i="1" s="1"/>
  <c r="O1162" i="1"/>
  <c r="Q1161" i="1"/>
  <c r="R1161" i="1" s="1"/>
  <c r="O1161" i="1"/>
  <c r="Q1160" i="1"/>
  <c r="R1160" i="1" s="1"/>
  <c r="O1160" i="1"/>
  <c r="Q1159" i="1"/>
  <c r="R1159" i="1" s="1"/>
  <c r="O1159" i="1"/>
  <c r="Q1158" i="1"/>
  <c r="R1158" i="1" s="1"/>
  <c r="O1158" i="1"/>
  <c r="R1157" i="1"/>
  <c r="Q1156" i="1"/>
  <c r="O1156" i="1"/>
  <c r="N1155" i="1"/>
  <c r="M1155" i="1"/>
  <c r="L1155" i="1"/>
  <c r="K1155" i="1"/>
  <c r="J1155" i="1"/>
  <c r="I1155" i="1"/>
  <c r="H1155" i="1"/>
  <c r="G1155" i="1"/>
  <c r="F1155" i="1"/>
  <c r="R1154" i="1"/>
  <c r="R1153" i="1"/>
  <c r="Q1152" i="1"/>
  <c r="R1152" i="1" s="1"/>
  <c r="O1152" i="1"/>
  <c r="Q1151" i="1"/>
  <c r="R1151" i="1" s="1"/>
  <c r="O1151" i="1"/>
  <c r="R1150" i="1"/>
  <c r="Q1149" i="1"/>
  <c r="R1149" i="1" s="1"/>
  <c r="O1149" i="1"/>
  <c r="Q1148" i="1"/>
  <c r="R1148" i="1" s="1"/>
  <c r="O1148" i="1"/>
  <c r="Q1147" i="1"/>
  <c r="R1147" i="1" s="1"/>
  <c r="O1147" i="1"/>
  <c r="Q1146" i="1"/>
  <c r="R1146" i="1" s="1"/>
  <c r="O1146" i="1"/>
  <c r="Q1145" i="1"/>
  <c r="R1145" i="1" s="1"/>
  <c r="O1145" i="1"/>
  <c r="Q1144" i="1"/>
  <c r="R1144" i="1" s="1"/>
  <c r="O1144" i="1"/>
  <c r="Q1143" i="1"/>
  <c r="R1143" i="1" s="1"/>
  <c r="O1143" i="1"/>
  <c r="Q1142" i="1"/>
  <c r="R1142" i="1" s="1"/>
  <c r="O1142" i="1"/>
  <c r="Q1141" i="1"/>
  <c r="R1141" i="1" s="1"/>
  <c r="O1141" i="1"/>
  <c r="Q1140" i="1"/>
  <c r="R1140" i="1" s="1"/>
  <c r="O1140" i="1"/>
  <c r="Q1139" i="1"/>
  <c r="R1139" i="1" s="1"/>
  <c r="O1139" i="1"/>
  <c r="Q1138" i="1"/>
  <c r="R1138" i="1" s="1"/>
  <c r="O1138" i="1"/>
  <c r="Q1137" i="1"/>
  <c r="R1137" i="1" s="1"/>
  <c r="O1137" i="1"/>
  <c r="Q1136" i="1"/>
  <c r="R1136" i="1" s="1"/>
  <c r="O1136" i="1"/>
  <c r="Q1135" i="1"/>
  <c r="R1135" i="1" s="1"/>
  <c r="O1135" i="1"/>
  <c r="Q1134" i="1"/>
  <c r="R1134" i="1" s="1"/>
  <c r="O1134" i="1"/>
  <c r="Q1133" i="1"/>
  <c r="R1133" i="1" s="1"/>
  <c r="O1133" i="1"/>
  <c r="Q1132" i="1"/>
  <c r="R1132" i="1" s="1"/>
  <c r="O1132" i="1"/>
  <c r="R1131" i="1"/>
  <c r="Q1130" i="1"/>
  <c r="R1130" i="1" s="1"/>
  <c r="O1130" i="1"/>
  <c r="N1129" i="1"/>
  <c r="M1129" i="1"/>
  <c r="L1129" i="1"/>
  <c r="K1129" i="1"/>
  <c r="J1129" i="1"/>
  <c r="I1129" i="1"/>
  <c r="H1129" i="1"/>
  <c r="G1129" i="1"/>
  <c r="F1129" i="1"/>
  <c r="R1128" i="1"/>
  <c r="R1127" i="1"/>
  <c r="Q1126" i="1"/>
  <c r="R1126" i="1" s="1"/>
  <c r="O1126" i="1"/>
  <c r="Q1125" i="1"/>
  <c r="R1125" i="1" s="1"/>
  <c r="O1125" i="1"/>
  <c r="Q1124" i="1"/>
  <c r="R1124" i="1" s="1"/>
  <c r="O1124" i="1"/>
  <c r="Q1123" i="1"/>
  <c r="R1123" i="1" s="1"/>
  <c r="O1123" i="1"/>
  <c r="Q1122" i="1"/>
  <c r="R1122" i="1" s="1"/>
  <c r="O1122" i="1"/>
  <c r="Q1121" i="1"/>
  <c r="R1121" i="1" s="1"/>
  <c r="O1121" i="1"/>
  <c r="Q1120" i="1"/>
  <c r="R1120" i="1" s="1"/>
  <c r="O1120" i="1"/>
  <c r="R1119" i="1"/>
  <c r="Q1118" i="1"/>
  <c r="O1118" i="1"/>
  <c r="N1117" i="1"/>
  <c r="M1117" i="1"/>
  <c r="K1117" i="1"/>
  <c r="J1117" i="1"/>
  <c r="I1117" i="1"/>
  <c r="H1117" i="1"/>
  <c r="G1117" i="1"/>
  <c r="F1117" i="1"/>
  <c r="Q1116" i="1"/>
  <c r="R1116" i="1" s="1"/>
  <c r="O1116" i="1"/>
  <c r="R1115" i="1"/>
  <c r="Q1114" i="1"/>
  <c r="R1114" i="1" s="1"/>
  <c r="L1114" i="1"/>
  <c r="O1114" i="1" s="1"/>
  <c r="Q1113" i="1"/>
  <c r="R1113" i="1" s="1"/>
  <c r="L1113" i="1"/>
  <c r="O1113" i="1" s="1"/>
  <c r="R1112" i="1"/>
  <c r="Q1111" i="1"/>
  <c r="R1111" i="1" s="1"/>
  <c r="L1111" i="1"/>
  <c r="O1111" i="1" s="1"/>
  <c r="Q1110" i="1"/>
  <c r="R1110" i="1" s="1"/>
  <c r="L1110" i="1"/>
  <c r="O1110" i="1" s="1"/>
  <c r="Q1109" i="1"/>
  <c r="R1109" i="1" s="1"/>
  <c r="L1109" i="1"/>
  <c r="O1109" i="1" s="1"/>
  <c r="Q1108" i="1"/>
  <c r="R1108" i="1" s="1"/>
  <c r="L1108" i="1"/>
  <c r="O1108" i="1" s="1"/>
  <c r="Q1107" i="1"/>
  <c r="R1107" i="1" s="1"/>
  <c r="L1107" i="1"/>
  <c r="O1107" i="1" s="1"/>
  <c r="Q1106" i="1"/>
  <c r="R1106" i="1" s="1"/>
  <c r="L1106" i="1"/>
  <c r="O1106" i="1" s="1"/>
  <c r="Q1105" i="1"/>
  <c r="R1105" i="1" s="1"/>
  <c r="L1105" i="1"/>
  <c r="O1105" i="1" s="1"/>
  <c r="Q1104" i="1"/>
  <c r="R1104" i="1" s="1"/>
  <c r="L1104" i="1"/>
  <c r="O1104" i="1" s="1"/>
  <c r="Q1103" i="1"/>
  <c r="R1103" i="1" s="1"/>
  <c r="L1103" i="1"/>
  <c r="O1103" i="1" s="1"/>
  <c r="Q1102" i="1"/>
  <c r="R1102" i="1" s="1"/>
  <c r="L1102" i="1"/>
  <c r="O1102" i="1" s="1"/>
  <c r="Q1101" i="1"/>
  <c r="R1101" i="1" s="1"/>
  <c r="L1101" i="1"/>
  <c r="O1101" i="1" s="1"/>
  <c r="Q1100" i="1"/>
  <c r="R1100" i="1" s="1"/>
  <c r="L1100" i="1"/>
  <c r="O1100" i="1" s="1"/>
  <c r="Q1099" i="1"/>
  <c r="R1099" i="1" s="1"/>
  <c r="L1099" i="1"/>
  <c r="O1099" i="1" s="1"/>
  <c r="Q1098" i="1"/>
  <c r="R1098" i="1" s="1"/>
  <c r="L1098" i="1"/>
  <c r="O1098" i="1" s="1"/>
  <c r="Q1097" i="1"/>
  <c r="R1097" i="1" s="1"/>
  <c r="L1097" i="1"/>
  <c r="O1097" i="1" s="1"/>
  <c r="Q1096" i="1"/>
  <c r="R1096" i="1" s="1"/>
  <c r="L1096" i="1"/>
  <c r="O1096" i="1" s="1"/>
  <c r="Q1095" i="1"/>
  <c r="R1095" i="1" s="1"/>
  <c r="L1095" i="1"/>
  <c r="O1095" i="1" s="1"/>
  <c r="R1094" i="1"/>
  <c r="Q1093" i="1"/>
  <c r="R1093" i="1" s="1"/>
  <c r="L1093" i="1"/>
  <c r="N1092" i="1"/>
  <c r="M1092" i="1"/>
  <c r="L1092" i="1"/>
  <c r="K1092" i="1"/>
  <c r="J1092" i="1"/>
  <c r="I1092" i="1"/>
  <c r="H1092" i="1"/>
  <c r="G1092" i="1"/>
  <c r="F1092" i="1"/>
  <c r="R1091" i="1"/>
  <c r="R1090" i="1"/>
  <c r="Q1089" i="1"/>
  <c r="R1089" i="1" s="1"/>
  <c r="O1089" i="1"/>
  <c r="R1088" i="1"/>
  <c r="Q1087" i="1"/>
  <c r="R1087" i="1" s="1"/>
  <c r="O1087" i="1"/>
  <c r="Q1086" i="1"/>
  <c r="R1086" i="1" s="1"/>
  <c r="O1086" i="1"/>
  <c r="Q1085" i="1"/>
  <c r="R1085" i="1" s="1"/>
  <c r="O1085" i="1"/>
  <c r="Q1084" i="1"/>
  <c r="R1084" i="1" s="1"/>
  <c r="O1084" i="1"/>
  <c r="Q1083" i="1"/>
  <c r="R1083" i="1" s="1"/>
  <c r="O1083" i="1"/>
  <c r="Q1082" i="1"/>
  <c r="R1082" i="1" s="1"/>
  <c r="O1082" i="1"/>
  <c r="Q1081" i="1"/>
  <c r="R1081" i="1" s="1"/>
  <c r="O1081" i="1"/>
  <c r="R1080" i="1"/>
  <c r="Q1079" i="1"/>
  <c r="O1079" i="1"/>
  <c r="N1078" i="1"/>
  <c r="M1078" i="1"/>
  <c r="K1078" i="1"/>
  <c r="J1078" i="1"/>
  <c r="I1078" i="1"/>
  <c r="H1078" i="1"/>
  <c r="G1078" i="1"/>
  <c r="F1078" i="1"/>
  <c r="R1077" i="1"/>
  <c r="R1076" i="1"/>
  <c r="Q1075" i="1"/>
  <c r="R1075" i="1" s="1"/>
  <c r="O1075" i="1"/>
  <c r="R1074" i="1"/>
  <c r="Q1073" i="1"/>
  <c r="R1073" i="1" s="1"/>
  <c r="L1073" i="1"/>
  <c r="O1073" i="1" s="1"/>
  <c r="Q1072" i="1"/>
  <c r="R1072" i="1" s="1"/>
  <c r="L1072" i="1"/>
  <c r="O1072" i="1" s="1"/>
  <c r="Q1071" i="1"/>
  <c r="R1071" i="1" s="1"/>
  <c r="L1071" i="1"/>
  <c r="O1071" i="1" s="1"/>
  <c r="Q1070" i="1"/>
  <c r="R1070" i="1" s="1"/>
  <c r="L1070" i="1"/>
  <c r="O1070" i="1" s="1"/>
  <c r="Q1069" i="1"/>
  <c r="R1069" i="1" s="1"/>
  <c r="L1069" i="1"/>
  <c r="O1069" i="1" s="1"/>
  <c r="Q1068" i="1"/>
  <c r="R1068" i="1" s="1"/>
  <c r="L1068" i="1"/>
  <c r="O1068" i="1" s="1"/>
  <c r="Q1067" i="1"/>
  <c r="R1067" i="1" s="1"/>
  <c r="L1067" i="1"/>
  <c r="O1067" i="1" s="1"/>
  <c r="Q1066" i="1"/>
  <c r="R1066" i="1" s="1"/>
  <c r="L1066" i="1"/>
  <c r="O1066" i="1" s="1"/>
  <c r="Q1065" i="1"/>
  <c r="R1065" i="1" s="1"/>
  <c r="L1065" i="1"/>
  <c r="O1065" i="1" s="1"/>
  <c r="Q1064" i="1"/>
  <c r="R1064" i="1" s="1"/>
  <c r="L1064" i="1"/>
  <c r="O1064" i="1" s="1"/>
  <c r="Q1063" i="1"/>
  <c r="R1063" i="1" s="1"/>
  <c r="L1063" i="1"/>
  <c r="O1063" i="1" s="1"/>
  <c r="Q1062" i="1"/>
  <c r="R1062" i="1" s="1"/>
  <c r="L1062" i="1"/>
  <c r="O1062" i="1" s="1"/>
  <c r="Q1061" i="1"/>
  <c r="R1061" i="1" s="1"/>
  <c r="L1061" i="1"/>
  <c r="O1061" i="1" s="1"/>
  <c r="Q1060" i="1"/>
  <c r="R1060" i="1" s="1"/>
  <c r="L1060" i="1"/>
  <c r="O1060" i="1" s="1"/>
  <c r="R1059" i="1"/>
  <c r="Q1058" i="1"/>
  <c r="R1058" i="1" s="1"/>
  <c r="N1057" i="1"/>
  <c r="M1057" i="1"/>
  <c r="L1057" i="1"/>
  <c r="K1057" i="1"/>
  <c r="J1057" i="1"/>
  <c r="I1057" i="1"/>
  <c r="H1057" i="1"/>
  <c r="G1057" i="1"/>
  <c r="F1057" i="1"/>
  <c r="R1056" i="1"/>
  <c r="R1055" i="1"/>
  <c r="Q1054" i="1"/>
  <c r="R1054" i="1" s="1"/>
  <c r="O1054" i="1"/>
  <c r="Q1053" i="1"/>
  <c r="R1053" i="1" s="1"/>
  <c r="O1053" i="1"/>
  <c r="Q1052" i="1"/>
  <c r="R1052" i="1" s="1"/>
  <c r="O1052" i="1"/>
  <c r="Q1051" i="1"/>
  <c r="R1051" i="1" s="1"/>
  <c r="O1051" i="1"/>
  <c r="Q1050" i="1"/>
  <c r="R1050" i="1" s="1"/>
  <c r="O1050" i="1"/>
  <c r="Q1049" i="1"/>
  <c r="R1049" i="1" s="1"/>
  <c r="O1049" i="1"/>
  <c r="Q1048" i="1"/>
  <c r="R1048" i="1" s="1"/>
  <c r="O1048" i="1"/>
  <c r="Q1047" i="1"/>
  <c r="R1047" i="1" s="1"/>
  <c r="O1047" i="1"/>
  <c r="R1046" i="1"/>
  <c r="Q1045" i="1"/>
  <c r="R1045" i="1" s="1"/>
  <c r="O1045" i="1"/>
  <c r="N1044" i="1"/>
  <c r="M1044" i="1"/>
  <c r="L1044" i="1"/>
  <c r="K1044" i="1"/>
  <c r="J1044" i="1"/>
  <c r="I1044" i="1"/>
  <c r="H1044" i="1"/>
  <c r="G1044" i="1"/>
  <c r="F1044" i="1"/>
  <c r="R1043" i="1"/>
  <c r="R1042" i="1"/>
  <c r="Q1041" i="1"/>
  <c r="R1041" i="1" s="1"/>
  <c r="O1041" i="1"/>
  <c r="Q1040" i="1"/>
  <c r="R1040" i="1" s="1"/>
  <c r="O1040" i="1"/>
  <c r="R1039" i="1"/>
  <c r="Q1038" i="1"/>
  <c r="R1038" i="1" s="1"/>
  <c r="O1038" i="1"/>
  <c r="Q1037" i="1"/>
  <c r="R1037" i="1" s="1"/>
  <c r="O1037" i="1"/>
  <c r="Q1036" i="1"/>
  <c r="R1036" i="1" s="1"/>
  <c r="O1036" i="1"/>
  <c r="Q1035" i="1"/>
  <c r="R1035" i="1" s="1"/>
  <c r="O1035" i="1"/>
  <c r="Q1034" i="1"/>
  <c r="R1034" i="1" s="1"/>
  <c r="O1034" i="1"/>
  <c r="Q1033" i="1"/>
  <c r="R1033" i="1" s="1"/>
  <c r="O1033" i="1"/>
  <c r="Q1032" i="1"/>
  <c r="R1032" i="1" s="1"/>
  <c r="O1032" i="1"/>
  <c r="Q1031" i="1"/>
  <c r="R1031" i="1" s="1"/>
  <c r="O1031" i="1"/>
  <c r="Q1030" i="1"/>
  <c r="R1030" i="1" s="1"/>
  <c r="O1030" i="1"/>
  <c r="Q1029" i="1"/>
  <c r="R1029" i="1" s="1"/>
  <c r="O1029" i="1"/>
  <c r="Q1028" i="1"/>
  <c r="R1028" i="1" s="1"/>
  <c r="O1028" i="1"/>
  <c r="Q1027" i="1"/>
  <c r="R1027" i="1" s="1"/>
  <c r="O1027" i="1"/>
  <c r="Q1026" i="1"/>
  <c r="R1026" i="1" s="1"/>
  <c r="O1026" i="1"/>
  <c r="R1025" i="1"/>
  <c r="Q1024" i="1"/>
  <c r="O1024" i="1"/>
  <c r="N1023" i="1"/>
  <c r="M1023" i="1"/>
  <c r="K1023" i="1"/>
  <c r="J1023" i="1"/>
  <c r="I1023" i="1"/>
  <c r="H1023" i="1"/>
  <c r="G1023" i="1"/>
  <c r="F1023" i="1"/>
  <c r="R1022" i="1"/>
  <c r="R1021" i="1"/>
  <c r="Q1020" i="1"/>
  <c r="R1020" i="1" s="1"/>
  <c r="O1020" i="1"/>
  <c r="Q1019" i="1"/>
  <c r="R1019" i="1" s="1"/>
  <c r="O1019" i="1"/>
  <c r="Q1018" i="1"/>
  <c r="R1018" i="1" s="1"/>
  <c r="O1018" i="1"/>
  <c r="Q1017" i="1"/>
  <c r="R1017" i="1" s="1"/>
  <c r="O1017" i="1"/>
  <c r="Q1016" i="1"/>
  <c r="R1016" i="1" s="1"/>
  <c r="L1016" i="1"/>
  <c r="L1023" i="1" s="1"/>
  <c r="Q1015" i="1"/>
  <c r="R1015" i="1" s="1"/>
  <c r="O1015" i="1"/>
  <c r="Q1014" i="1"/>
  <c r="R1014" i="1" s="1"/>
  <c r="O1014" i="1"/>
  <c r="Q1013" i="1"/>
  <c r="R1013" i="1" s="1"/>
  <c r="O1013" i="1"/>
  <c r="R1012" i="1"/>
  <c r="Q1011" i="1"/>
  <c r="R1011" i="1" s="1"/>
  <c r="O1011" i="1"/>
  <c r="N1010" i="1"/>
  <c r="M1010" i="1"/>
  <c r="L1010" i="1"/>
  <c r="K1010" i="1"/>
  <c r="J1010" i="1"/>
  <c r="I1010" i="1"/>
  <c r="H1010" i="1"/>
  <c r="G1010" i="1"/>
  <c r="F1010" i="1"/>
  <c r="R1009" i="1"/>
  <c r="R1008" i="1"/>
  <c r="Q1007" i="1"/>
  <c r="R1007" i="1" s="1"/>
  <c r="O1007" i="1"/>
  <c r="Q1006" i="1"/>
  <c r="R1006" i="1" s="1"/>
  <c r="O1006" i="1"/>
  <c r="Q1005" i="1"/>
  <c r="R1005" i="1" s="1"/>
  <c r="O1005" i="1"/>
  <c r="Q1004" i="1"/>
  <c r="R1004" i="1" s="1"/>
  <c r="O1004" i="1"/>
  <c r="Q1003" i="1"/>
  <c r="R1003" i="1" s="1"/>
  <c r="O1003" i="1"/>
  <c r="Q1002" i="1"/>
  <c r="R1002" i="1" s="1"/>
  <c r="O1002" i="1"/>
  <c r="Q1001" i="1"/>
  <c r="R1001" i="1" s="1"/>
  <c r="O1001" i="1"/>
  <c r="Q1000" i="1"/>
  <c r="R1000" i="1" s="1"/>
  <c r="O1000" i="1"/>
  <c r="Q999" i="1"/>
  <c r="R999" i="1" s="1"/>
  <c r="O999" i="1"/>
  <c r="R998" i="1"/>
  <c r="Q997" i="1"/>
  <c r="R997" i="1" s="1"/>
  <c r="O997" i="1"/>
  <c r="Q996" i="1"/>
  <c r="R996" i="1" s="1"/>
  <c r="O996" i="1"/>
  <c r="Q995" i="1"/>
  <c r="R995" i="1" s="1"/>
  <c r="O995" i="1"/>
  <c r="Q994" i="1"/>
  <c r="R994" i="1" s="1"/>
  <c r="O994" i="1"/>
  <c r="Q993" i="1"/>
  <c r="R993" i="1" s="1"/>
  <c r="O993" i="1"/>
  <c r="Q992" i="1"/>
  <c r="R992" i="1" s="1"/>
  <c r="O992" i="1"/>
  <c r="Q991" i="1"/>
  <c r="R991" i="1" s="1"/>
  <c r="O991" i="1"/>
  <c r="Q990" i="1"/>
  <c r="R990" i="1" s="1"/>
  <c r="O990" i="1"/>
  <c r="Q989" i="1"/>
  <c r="R989" i="1" s="1"/>
  <c r="O989" i="1"/>
  <c r="Q988" i="1"/>
  <c r="R988" i="1" s="1"/>
  <c r="O988" i="1"/>
  <c r="Q987" i="1"/>
  <c r="R987" i="1" s="1"/>
  <c r="O987" i="1"/>
  <c r="Q986" i="1"/>
  <c r="R986" i="1" s="1"/>
  <c r="O986" i="1"/>
  <c r="Q985" i="1"/>
  <c r="R985" i="1" s="1"/>
  <c r="O985" i="1"/>
  <c r="Q984" i="1"/>
  <c r="R984" i="1" s="1"/>
  <c r="O984" i="1"/>
  <c r="Q983" i="1"/>
  <c r="R983" i="1" s="1"/>
  <c r="O983" i="1"/>
  <c r="Q982" i="1"/>
  <c r="R982" i="1" s="1"/>
  <c r="O982" i="1"/>
  <c r="Q981" i="1"/>
  <c r="R981" i="1" s="1"/>
  <c r="O981" i="1"/>
  <c r="Q980" i="1"/>
  <c r="R980" i="1" s="1"/>
  <c r="O980" i="1"/>
  <c r="Q979" i="1"/>
  <c r="R979" i="1" s="1"/>
  <c r="O979" i="1"/>
  <c r="Q978" i="1"/>
  <c r="R978" i="1" s="1"/>
  <c r="O978" i="1"/>
  <c r="Q977" i="1"/>
  <c r="R977" i="1" s="1"/>
  <c r="O977" i="1"/>
  <c r="Q976" i="1"/>
  <c r="R976" i="1" s="1"/>
  <c r="O976" i="1"/>
  <c r="Q975" i="1"/>
  <c r="R975" i="1" s="1"/>
  <c r="O975" i="1"/>
  <c r="Q974" i="1"/>
  <c r="R974" i="1" s="1"/>
  <c r="O974" i="1"/>
  <c r="R973" i="1"/>
  <c r="Q972" i="1"/>
  <c r="R972" i="1" s="1"/>
  <c r="O972" i="1"/>
  <c r="N971" i="1"/>
  <c r="M971" i="1"/>
  <c r="L971" i="1"/>
  <c r="K971" i="1"/>
  <c r="J971" i="1"/>
  <c r="I971" i="1"/>
  <c r="H971" i="1"/>
  <c r="G971" i="1"/>
  <c r="F971" i="1"/>
  <c r="R970" i="1"/>
  <c r="R969" i="1"/>
  <c r="Q968" i="1"/>
  <c r="R968" i="1" s="1"/>
  <c r="O968" i="1"/>
  <c r="R967" i="1"/>
  <c r="Q966" i="1"/>
  <c r="R966" i="1" s="1"/>
  <c r="O966" i="1"/>
  <c r="Q965" i="1"/>
  <c r="R965" i="1" s="1"/>
  <c r="O965" i="1"/>
  <c r="Q964" i="1"/>
  <c r="R964" i="1" s="1"/>
  <c r="O964" i="1"/>
  <c r="Q963" i="1"/>
  <c r="R963" i="1" s="1"/>
  <c r="O963" i="1"/>
  <c r="Q962" i="1"/>
  <c r="R962" i="1" s="1"/>
  <c r="O962" i="1"/>
  <c r="Q961" i="1"/>
  <c r="R961" i="1" s="1"/>
  <c r="O961" i="1"/>
  <c r="Q960" i="1"/>
  <c r="R960" i="1" s="1"/>
  <c r="O960" i="1"/>
  <c r="Q959" i="1"/>
  <c r="R959" i="1" s="1"/>
  <c r="O959" i="1"/>
  <c r="Q958" i="1"/>
  <c r="R958" i="1" s="1"/>
  <c r="O958" i="1"/>
  <c r="Q957" i="1"/>
  <c r="R957" i="1" s="1"/>
  <c r="O957" i="1"/>
  <c r="Q956" i="1"/>
  <c r="R956" i="1" s="1"/>
  <c r="O956" i="1"/>
  <c r="R955" i="1"/>
  <c r="Q954" i="1"/>
  <c r="O954" i="1"/>
  <c r="N953" i="1"/>
  <c r="M953" i="1"/>
  <c r="L953" i="1"/>
  <c r="K953" i="1"/>
  <c r="J953" i="1"/>
  <c r="I953" i="1"/>
  <c r="H953" i="1"/>
  <c r="G953" i="1"/>
  <c r="F953" i="1"/>
  <c r="O952" i="1"/>
  <c r="Q952" i="1" s="1"/>
  <c r="R952" i="1" s="1"/>
  <c r="R951" i="1"/>
  <c r="Q950" i="1"/>
  <c r="R950" i="1" s="1"/>
  <c r="O950" i="1"/>
  <c r="Q949" i="1"/>
  <c r="R949" i="1" s="1"/>
  <c r="O949" i="1"/>
  <c r="Q948" i="1"/>
  <c r="R948" i="1" s="1"/>
  <c r="O948" i="1"/>
  <c r="R947" i="1"/>
  <c r="Q946" i="1"/>
  <c r="R946" i="1" s="1"/>
  <c r="O946" i="1"/>
  <c r="Q945" i="1"/>
  <c r="R945" i="1" s="1"/>
  <c r="O945" i="1"/>
  <c r="Q944" i="1"/>
  <c r="R944" i="1" s="1"/>
  <c r="O944" i="1"/>
  <c r="Q943" i="1"/>
  <c r="R943" i="1" s="1"/>
  <c r="O943" i="1"/>
  <c r="Q942" i="1"/>
  <c r="R942" i="1" s="1"/>
  <c r="O942" i="1"/>
  <c r="Q941" i="1"/>
  <c r="R941" i="1" s="1"/>
  <c r="O941" i="1"/>
  <c r="Q940" i="1"/>
  <c r="R940" i="1" s="1"/>
  <c r="O940" i="1"/>
  <c r="Q939" i="1"/>
  <c r="R939" i="1" s="1"/>
  <c r="O939" i="1"/>
  <c r="Q938" i="1"/>
  <c r="R938" i="1" s="1"/>
  <c r="O938" i="1"/>
  <c r="R937" i="1"/>
  <c r="Q936" i="1"/>
  <c r="R936" i="1" s="1"/>
  <c r="O936" i="1"/>
  <c r="N935" i="1"/>
  <c r="M935" i="1"/>
  <c r="L935" i="1"/>
  <c r="K935" i="1"/>
  <c r="J935" i="1"/>
  <c r="I935" i="1"/>
  <c r="H935" i="1"/>
  <c r="G935" i="1"/>
  <c r="F935" i="1"/>
  <c r="R934" i="1"/>
  <c r="R933" i="1"/>
  <c r="Q932" i="1"/>
  <c r="R932" i="1" s="1"/>
  <c r="O932" i="1"/>
  <c r="Q931" i="1"/>
  <c r="R931" i="1" s="1"/>
  <c r="O931" i="1"/>
  <c r="Q930" i="1"/>
  <c r="R930" i="1" s="1"/>
  <c r="O930" i="1"/>
  <c r="Q929" i="1"/>
  <c r="R929" i="1" s="1"/>
  <c r="O929" i="1"/>
  <c r="Q928" i="1"/>
  <c r="R928" i="1" s="1"/>
  <c r="O928" i="1"/>
  <c r="Q927" i="1"/>
  <c r="R927" i="1" s="1"/>
  <c r="O927" i="1"/>
  <c r="Q926" i="1"/>
  <c r="O926" i="1"/>
  <c r="Q925" i="1"/>
  <c r="R925" i="1" s="1"/>
  <c r="O925" i="1"/>
  <c r="Q924" i="1"/>
  <c r="R924" i="1" s="1"/>
  <c r="O924" i="1"/>
  <c r="R923" i="1"/>
  <c r="Q922" i="1"/>
  <c r="R922" i="1" s="1"/>
  <c r="O922" i="1"/>
  <c r="N921" i="1"/>
  <c r="M921" i="1"/>
  <c r="L921" i="1"/>
  <c r="K921" i="1"/>
  <c r="J921" i="1"/>
  <c r="I921" i="1"/>
  <c r="H921" i="1"/>
  <c r="G921" i="1"/>
  <c r="F921" i="1"/>
  <c r="R920" i="1"/>
  <c r="Q919" i="1"/>
  <c r="R919" i="1" s="1"/>
  <c r="R918" i="1"/>
  <c r="Q917" i="1"/>
  <c r="R917" i="1" s="1"/>
  <c r="O917" i="1"/>
  <c r="R916" i="1"/>
  <c r="Q915" i="1"/>
  <c r="R915" i="1" s="1"/>
  <c r="O915" i="1"/>
  <c r="Q914" i="1"/>
  <c r="R914" i="1" s="1"/>
  <c r="O914" i="1"/>
  <c r="Q913" i="1"/>
  <c r="R913" i="1" s="1"/>
  <c r="O913" i="1"/>
  <c r="Q912" i="1"/>
  <c r="R912" i="1" s="1"/>
  <c r="O912" i="1"/>
  <c r="Q911" i="1"/>
  <c r="R911" i="1" s="1"/>
  <c r="O911" i="1"/>
  <c r="Q910" i="1"/>
  <c r="O910" i="1"/>
  <c r="Q909" i="1"/>
  <c r="R909" i="1" s="1"/>
  <c r="O909" i="1"/>
  <c r="Q908" i="1"/>
  <c r="R908" i="1" s="1"/>
  <c r="O908" i="1"/>
  <c r="R907" i="1"/>
  <c r="Q906" i="1"/>
  <c r="R906" i="1" s="1"/>
  <c r="O906" i="1"/>
  <c r="N905" i="1"/>
  <c r="M905" i="1"/>
  <c r="L905" i="1"/>
  <c r="K905" i="1"/>
  <c r="J905" i="1"/>
  <c r="I905" i="1"/>
  <c r="H905" i="1"/>
  <c r="G905" i="1"/>
  <c r="F905" i="1"/>
  <c r="Q904" i="1"/>
  <c r="R904" i="1" s="1"/>
  <c r="R903" i="1"/>
  <c r="Q902" i="1"/>
  <c r="R902" i="1" s="1"/>
  <c r="Q901" i="1"/>
  <c r="R901" i="1" s="1"/>
  <c r="O901" i="1"/>
  <c r="R900" i="1"/>
  <c r="Q899" i="1"/>
  <c r="R899" i="1" s="1"/>
  <c r="O899" i="1"/>
  <c r="Q898" i="1"/>
  <c r="R898" i="1" s="1"/>
  <c r="O898" i="1"/>
  <c r="Q897" i="1"/>
  <c r="R897" i="1" s="1"/>
  <c r="O897" i="1"/>
  <c r="Q896" i="1"/>
  <c r="R896" i="1" s="1"/>
  <c r="O896" i="1"/>
  <c r="Q895" i="1"/>
  <c r="R895" i="1" s="1"/>
  <c r="O895" i="1"/>
  <c r="Q894" i="1"/>
  <c r="R894" i="1" s="1"/>
  <c r="O894" i="1"/>
  <c r="Q893" i="1"/>
  <c r="O893" i="1"/>
  <c r="Q892" i="1"/>
  <c r="R892" i="1" s="1"/>
  <c r="O892" i="1"/>
  <c r="Q891" i="1"/>
  <c r="R891" i="1" s="1"/>
  <c r="O891" i="1"/>
  <c r="R890" i="1"/>
  <c r="Q889" i="1"/>
  <c r="R889" i="1" s="1"/>
  <c r="O889" i="1"/>
  <c r="N888" i="1"/>
  <c r="M888" i="1"/>
  <c r="L888" i="1"/>
  <c r="K888" i="1"/>
  <c r="J888" i="1"/>
  <c r="I888" i="1"/>
  <c r="H888" i="1"/>
  <c r="G888" i="1"/>
  <c r="F888" i="1"/>
  <c r="O887" i="1"/>
  <c r="Q887" i="1" s="1"/>
  <c r="R887" i="1" s="1"/>
  <c r="R886" i="1"/>
  <c r="Q885" i="1"/>
  <c r="R885" i="1" s="1"/>
  <c r="O885" i="1"/>
  <c r="Q884" i="1"/>
  <c r="R884" i="1" s="1"/>
  <c r="O884" i="1"/>
  <c r="Q883" i="1"/>
  <c r="R883" i="1" s="1"/>
  <c r="O883" i="1"/>
  <c r="Q882" i="1"/>
  <c r="R882" i="1" s="1"/>
  <c r="O882" i="1"/>
  <c r="Q881" i="1"/>
  <c r="R881" i="1" s="1"/>
  <c r="O881" i="1"/>
  <c r="Q880" i="1"/>
  <c r="R880" i="1" s="1"/>
  <c r="O880" i="1"/>
  <c r="R879" i="1"/>
  <c r="Q878" i="1"/>
  <c r="O878" i="1"/>
  <c r="N877" i="1"/>
  <c r="M877" i="1"/>
  <c r="K877" i="1"/>
  <c r="J877" i="1"/>
  <c r="I877" i="1"/>
  <c r="H877" i="1"/>
  <c r="G877" i="1"/>
  <c r="F877" i="1"/>
  <c r="R876" i="1"/>
  <c r="R875" i="1"/>
  <c r="Q874" i="1"/>
  <c r="R874" i="1" s="1"/>
  <c r="L874" i="1"/>
  <c r="O874" i="1" s="1"/>
  <c r="Q873" i="1"/>
  <c r="R873" i="1" s="1"/>
  <c r="O873" i="1"/>
  <c r="Q872" i="1"/>
  <c r="R872" i="1" s="1"/>
  <c r="O872" i="1"/>
  <c r="Q871" i="1"/>
  <c r="R871" i="1" s="1"/>
  <c r="O871" i="1"/>
  <c r="Q870" i="1"/>
  <c r="R870" i="1" s="1"/>
  <c r="O870" i="1"/>
  <c r="Q869" i="1"/>
  <c r="R869" i="1" s="1"/>
  <c r="O869" i="1"/>
  <c r="Q868" i="1"/>
  <c r="R868" i="1" s="1"/>
  <c r="O868" i="1"/>
  <c r="Q867" i="1"/>
  <c r="R867" i="1" s="1"/>
  <c r="O867" i="1"/>
  <c r="Q866" i="1"/>
  <c r="R866" i="1" s="1"/>
  <c r="O866" i="1"/>
  <c r="R865" i="1"/>
  <c r="Q864" i="1"/>
  <c r="R864" i="1" s="1"/>
  <c r="O864" i="1"/>
  <c r="N863" i="1"/>
  <c r="M863" i="1"/>
  <c r="L863" i="1"/>
  <c r="K863" i="1"/>
  <c r="J863" i="1"/>
  <c r="I863" i="1"/>
  <c r="H863" i="1"/>
  <c r="G863" i="1"/>
  <c r="F863" i="1"/>
  <c r="R862" i="1"/>
  <c r="R861" i="1"/>
  <c r="Q860" i="1"/>
  <c r="R860" i="1" s="1"/>
  <c r="O860" i="1"/>
  <c r="Q859" i="1"/>
  <c r="R859" i="1" s="1"/>
  <c r="O859" i="1"/>
  <c r="Q858" i="1"/>
  <c r="R858" i="1" s="1"/>
  <c r="O858" i="1"/>
  <c r="Q857" i="1"/>
  <c r="R857" i="1" s="1"/>
  <c r="O857" i="1"/>
  <c r="Q856" i="1"/>
  <c r="R856" i="1" s="1"/>
  <c r="O856" i="1"/>
  <c r="Q855" i="1"/>
  <c r="R855" i="1" s="1"/>
  <c r="O855" i="1"/>
  <c r="Q854" i="1"/>
  <c r="R854" i="1" s="1"/>
  <c r="O854" i="1"/>
  <c r="Q853" i="1"/>
  <c r="R853" i="1" s="1"/>
  <c r="O853" i="1"/>
  <c r="Q852" i="1"/>
  <c r="R852" i="1" s="1"/>
  <c r="O852" i="1"/>
  <c r="Q851" i="1"/>
  <c r="R851" i="1" s="1"/>
  <c r="O851" i="1"/>
  <c r="Q850" i="1"/>
  <c r="R850" i="1" s="1"/>
  <c r="O850" i="1"/>
  <c r="R849" i="1"/>
  <c r="Q848" i="1"/>
  <c r="O848" i="1"/>
  <c r="N847" i="1"/>
  <c r="M847" i="1"/>
  <c r="L847" i="1"/>
  <c r="K847" i="1"/>
  <c r="J847" i="1"/>
  <c r="I847" i="1"/>
  <c r="H847" i="1"/>
  <c r="G847" i="1"/>
  <c r="F847" i="1"/>
  <c r="R846" i="1"/>
  <c r="R845" i="1"/>
  <c r="Q844" i="1"/>
  <c r="R844" i="1" s="1"/>
  <c r="O844" i="1"/>
  <c r="Q843" i="1"/>
  <c r="R843" i="1" s="1"/>
  <c r="O843" i="1"/>
  <c r="Q842" i="1"/>
  <c r="R842" i="1" s="1"/>
  <c r="O842" i="1"/>
  <c r="Q841" i="1"/>
  <c r="R841" i="1" s="1"/>
  <c r="O841" i="1"/>
  <c r="Q840" i="1"/>
  <c r="R840" i="1" s="1"/>
  <c r="O840" i="1"/>
  <c r="Q839" i="1"/>
  <c r="R839" i="1" s="1"/>
  <c r="O839" i="1"/>
  <c r="Q838" i="1"/>
  <c r="O838" i="1"/>
  <c r="Q837" i="1"/>
  <c r="R837" i="1" s="1"/>
  <c r="O837" i="1"/>
  <c r="R836" i="1"/>
  <c r="Q835" i="1"/>
  <c r="R835" i="1" s="1"/>
  <c r="O835" i="1"/>
  <c r="N834" i="1"/>
  <c r="M834" i="1"/>
  <c r="L834" i="1"/>
  <c r="K834" i="1"/>
  <c r="J834" i="1"/>
  <c r="I834" i="1"/>
  <c r="H834" i="1"/>
  <c r="G834" i="1"/>
  <c r="F834" i="1"/>
  <c r="R833" i="1"/>
  <c r="R832" i="1"/>
  <c r="Q831" i="1"/>
  <c r="R831" i="1" s="1"/>
  <c r="O831" i="1"/>
  <c r="Q830" i="1"/>
  <c r="R830" i="1" s="1"/>
  <c r="O830" i="1"/>
  <c r="Q829" i="1"/>
  <c r="R829" i="1" s="1"/>
  <c r="O829" i="1"/>
  <c r="R828" i="1"/>
  <c r="Q827" i="1"/>
  <c r="R827" i="1" s="1"/>
  <c r="O827" i="1"/>
  <c r="Q826" i="1"/>
  <c r="R826" i="1" s="1"/>
  <c r="O826" i="1"/>
  <c r="Q825" i="1"/>
  <c r="R825" i="1" s="1"/>
  <c r="O825" i="1"/>
  <c r="Q824" i="1"/>
  <c r="R824" i="1" s="1"/>
  <c r="O824" i="1"/>
  <c r="Q823" i="1"/>
  <c r="R823" i="1" s="1"/>
  <c r="O823" i="1"/>
  <c r="Q822" i="1"/>
  <c r="R822" i="1" s="1"/>
  <c r="O822" i="1"/>
  <c r="Q821" i="1"/>
  <c r="R821" i="1" s="1"/>
  <c r="O821" i="1"/>
  <c r="Q820" i="1"/>
  <c r="R820" i="1" s="1"/>
  <c r="O820" i="1"/>
  <c r="Q819" i="1"/>
  <c r="R819" i="1" s="1"/>
  <c r="O819" i="1"/>
  <c r="Q818" i="1"/>
  <c r="R818" i="1" s="1"/>
  <c r="O818" i="1"/>
  <c r="Q817" i="1"/>
  <c r="R817" i="1" s="1"/>
  <c r="O817" i="1"/>
  <c r="Q816" i="1"/>
  <c r="R816" i="1" s="1"/>
  <c r="O816" i="1"/>
  <c r="Q815" i="1"/>
  <c r="R815" i="1" s="1"/>
  <c r="O815" i="1"/>
  <c r="R814" i="1"/>
  <c r="Q813" i="1"/>
  <c r="O813" i="1"/>
  <c r="N812" i="1"/>
  <c r="M812" i="1"/>
  <c r="L812" i="1"/>
  <c r="K812" i="1"/>
  <c r="J812" i="1"/>
  <c r="I812" i="1"/>
  <c r="H812" i="1"/>
  <c r="G812" i="1"/>
  <c r="F812" i="1"/>
  <c r="R811" i="1"/>
  <c r="R810" i="1"/>
  <c r="Q809" i="1"/>
  <c r="R809" i="1" s="1"/>
  <c r="O809" i="1"/>
  <c r="Q808" i="1"/>
  <c r="R808" i="1" s="1"/>
  <c r="O808" i="1"/>
  <c r="Q807" i="1"/>
  <c r="R807" i="1" s="1"/>
  <c r="O807" i="1"/>
  <c r="Q806" i="1"/>
  <c r="R806" i="1" s="1"/>
  <c r="O806" i="1"/>
  <c r="Q805" i="1"/>
  <c r="R805" i="1" s="1"/>
  <c r="O805" i="1"/>
  <c r="Q804" i="1"/>
  <c r="R804" i="1" s="1"/>
  <c r="O804" i="1"/>
  <c r="Q803" i="1"/>
  <c r="R803" i="1" s="1"/>
  <c r="O803" i="1"/>
  <c r="R802" i="1"/>
  <c r="Q801" i="1"/>
  <c r="R801" i="1" s="1"/>
  <c r="O801" i="1"/>
  <c r="N800" i="1"/>
  <c r="M800" i="1"/>
  <c r="L800" i="1"/>
  <c r="K800" i="1"/>
  <c r="J800" i="1"/>
  <c r="I800" i="1"/>
  <c r="H800" i="1"/>
  <c r="G800" i="1"/>
  <c r="F800" i="1"/>
  <c r="Q799" i="1"/>
  <c r="R799" i="1" s="1"/>
  <c r="R798" i="1"/>
  <c r="Q797" i="1"/>
  <c r="R797" i="1" s="1"/>
  <c r="O797" i="1"/>
  <c r="Q796" i="1"/>
  <c r="R796" i="1" s="1"/>
  <c r="O796" i="1"/>
  <c r="R795" i="1"/>
  <c r="Q794" i="1"/>
  <c r="R794" i="1" s="1"/>
  <c r="O794" i="1"/>
  <c r="Q793" i="1"/>
  <c r="R793" i="1" s="1"/>
  <c r="O793" i="1"/>
  <c r="Q792" i="1"/>
  <c r="R792" i="1" s="1"/>
  <c r="O792" i="1"/>
  <c r="Q791" i="1"/>
  <c r="R791" i="1" s="1"/>
  <c r="O791" i="1"/>
  <c r="Q790" i="1"/>
  <c r="R790" i="1" s="1"/>
  <c r="O790" i="1"/>
  <c r="Q789" i="1"/>
  <c r="R789" i="1" s="1"/>
  <c r="O789" i="1"/>
  <c r="Q788" i="1"/>
  <c r="R788" i="1" s="1"/>
  <c r="O788" i="1"/>
  <c r="Q787" i="1"/>
  <c r="R787" i="1" s="1"/>
  <c r="O787" i="1"/>
  <c r="Q786" i="1"/>
  <c r="R786" i="1" s="1"/>
  <c r="O786" i="1"/>
  <c r="Q785" i="1"/>
  <c r="R785" i="1" s="1"/>
  <c r="O785" i="1"/>
  <c r="Q784" i="1"/>
  <c r="R784" i="1" s="1"/>
  <c r="O784" i="1"/>
  <c r="R783" i="1"/>
  <c r="Q782" i="1"/>
  <c r="O782" i="1"/>
  <c r="N781" i="1"/>
  <c r="M781" i="1"/>
  <c r="L781" i="1"/>
  <c r="K781" i="1"/>
  <c r="J781" i="1"/>
  <c r="I781" i="1"/>
  <c r="H781" i="1"/>
  <c r="G781" i="1"/>
  <c r="F781" i="1"/>
  <c r="R780" i="1"/>
  <c r="R779" i="1"/>
  <c r="Q778" i="1"/>
  <c r="R778" i="1" s="1"/>
  <c r="O778" i="1"/>
  <c r="R777" i="1"/>
  <c r="Q776" i="1"/>
  <c r="R776" i="1" s="1"/>
  <c r="O776" i="1"/>
  <c r="Q775" i="1"/>
  <c r="R775" i="1" s="1"/>
  <c r="O775" i="1"/>
  <c r="Q774" i="1"/>
  <c r="R774" i="1" s="1"/>
  <c r="O774" i="1"/>
  <c r="Q773" i="1"/>
  <c r="R773" i="1" s="1"/>
  <c r="O773" i="1"/>
  <c r="Q772" i="1"/>
  <c r="R772" i="1" s="1"/>
  <c r="O772" i="1"/>
  <c r="Q771" i="1"/>
  <c r="R771" i="1" s="1"/>
  <c r="O771" i="1"/>
  <c r="Q770" i="1"/>
  <c r="R770" i="1" s="1"/>
  <c r="O770" i="1"/>
  <c r="Q769" i="1"/>
  <c r="R769" i="1" s="1"/>
  <c r="O769" i="1"/>
  <c r="Q768" i="1"/>
  <c r="R768" i="1" s="1"/>
  <c r="O768" i="1"/>
  <c r="Q767" i="1"/>
  <c r="R767" i="1" s="1"/>
  <c r="O767" i="1"/>
  <c r="Q766" i="1"/>
  <c r="R766" i="1" s="1"/>
  <c r="O766" i="1"/>
  <c r="Q765" i="1"/>
  <c r="R765" i="1" s="1"/>
  <c r="O765" i="1"/>
  <c r="Q764" i="1"/>
  <c r="R764" i="1" s="1"/>
  <c r="O764" i="1"/>
  <c r="Q763" i="1"/>
  <c r="R763" i="1" s="1"/>
  <c r="O763" i="1"/>
  <c r="Q762" i="1"/>
  <c r="R762" i="1" s="1"/>
  <c r="O762" i="1"/>
  <c r="Q761" i="1"/>
  <c r="R761" i="1" s="1"/>
  <c r="O761" i="1"/>
  <c r="Q760" i="1"/>
  <c r="R760" i="1" s="1"/>
  <c r="O760" i="1"/>
  <c r="Q759" i="1"/>
  <c r="R759" i="1" s="1"/>
  <c r="O759" i="1"/>
  <c r="R758" i="1"/>
  <c r="Q757" i="1"/>
  <c r="O757" i="1"/>
  <c r="N756" i="1"/>
  <c r="M756" i="1"/>
  <c r="L756" i="1"/>
  <c r="K756" i="1"/>
  <c r="J756" i="1"/>
  <c r="I756" i="1"/>
  <c r="H756" i="1"/>
  <c r="G756" i="1"/>
  <c r="F756" i="1"/>
  <c r="R755" i="1"/>
  <c r="R754" i="1"/>
  <c r="Q753" i="1"/>
  <c r="R753" i="1" s="1"/>
  <c r="O753" i="1"/>
  <c r="Q752" i="1"/>
  <c r="R752" i="1" s="1"/>
  <c r="O752" i="1"/>
  <c r="Q751" i="1"/>
  <c r="R751" i="1" s="1"/>
  <c r="O751" i="1"/>
  <c r="Q750" i="1"/>
  <c r="R750" i="1" s="1"/>
  <c r="O750" i="1"/>
  <c r="Q749" i="1"/>
  <c r="R749" i="1" s="1"/>
  <c r="O749" i="1"/>
  <c r="Q748" i="1"/>
  <c r="R748" i="1" s="1"/>
  <c r="O748" i="1"/>
  <c r="Q747" i="1"/>
  <c r="R747" i="1" s="1"/>
  <c r="O747" i="1"/>
  <c r="R746" i="1"/>
  <c r="Q745" i="1"/>
  <c r="R745" i="1" s="1"/>
  <c r="O745" i="1"/>
  <c r="N744" i="1"/>
  <c r="M744" i="1"/>
  <c r="L744" i="1"/>
  <c r="K744" i="1"/>
  <c r="J744" i="1"/>
  <c r="I744" i="1"/>
  <c r="H744" i="1"/>
  <c r="G744" i="1"/>
  <c r="F744" i="1"/>
  <c r="R743" i="1"/>
  <c r="R742" i="1"/>
  <c r="Q741" i="1"/>
  <c r="R741" i="1" s="1"/>
  <c r="O741" i="1"/>
  <c r="Q740" i="1"/>
  <c r="R740" i="1" s="1"/>
  <c r="O740" i="1"/>
  <c r="Q739" i="1"/>
  <c r="R739" i="1" s="1"/>
  <c r="O739" i="1"/>
  <c r="Q738" i="1"/>
  <c r="R738" i="1" s="1"/>
  <c r="O738" i="1"/>
  <c r="Q737" i="1"/>
  <c r="R737" i="1" s="1"/>
  <c r="O737" i="1"/>
  <c r="Q736" i="1"/>
  <c r="R736" i="1" s="1"/>
  <c r="O736" i="1"/>
  <c r="Q735" i="1"/>
  <c r="R735" i="1" s="1"/>
  <c r="O735" i="1"/>
  <c r="Q734" i="1"/>
  <c r="R734" i="1" s="1"/>
  <c r="O734" i="1"/>
  <c r="Q733" i="1"/>
  <c r="R733" i="1" s="1"/>
  <c r="O733" i="1"/>
  <c r="R732" i="1"/>
  <c r="Q731" i="1"/>
  <c r="O731" i="1"/>
  <c r="N730" i="1"/>
  <c r="M730" i="1"/>
  <c r="L730" i="1"/>
  <c r="K730" i="1"/>
  <c r="J730" i="1"/>
  <c r="I730" i="1"/>
  <c r="H730" i="1"/>
  <c r="G730" i="1"/>
  <c r="F730" i="1"/>
  <c r="Q729" i="1"/>
  <c r="R729" i="1" s="1"/>
  <c r="R728" i="1"/>
  <c r="R727" i="1"/>
  <c r="Q726" i="1"/>
  <c r="R726" i="1" s="1"/>
  <c r="O726" i="1"/>
  <c r="Q725" i="1"/>
  <c r="R725" i="1" s="1"/>
  <c r="O725" i="1"/>
  <c r="Q724" i="1"/>
  <c r="R724" i="1" s="1"/>
  <c r="O724" i="1"/>
  <c r="Q723" i="1"/>
  <c r="R723" i="1" s="1"/>
  <c r="O723" i="1"/>
  <c r="Q722" i="1"/>
  <c r="R722" i="1" s="1"/>
  <c r="O722" i="1"/>
  <c r="R721" i="1"/>
  <c r="Q720" i="1"/>
  <c r="R720" i="1" s="1"/>
  <c r="O720" i="1"/>
  <c r="Q719" i="1"/>
  <c r="R719" i="1" s="1"/>
  <c r="O719" i="1"/>
  <c r="Q718" i="1"/>
  <c r="R718" i="1" s="1"/>
  <c r="O718" i="1"/>
  <c r="Q717" i="1"/>
  <c r="R717" i="1" s="1"/>
  <c r="O717" i="1"/>
  <c r="Q716" i="1"/>
  <c r="R716" i="1" s="1"/>
  <c r="O716" i="1"/>
  <c r="Q715" i="1"/>
  <c r="R715" i="1" s="1"/>
  <c r="O715" i="1"/>
  <c r="Q714" i="1"/>
  <c r="R714" i="1" s="1"/>
  <c r="O714" i="1"/>
  <c r="Q713" i="1"/>
  <c r="R713" i="1" s="1"/>
  <c r="O713" i="1"/>
  <c r="Q712" i="1"/>
  <c r="R712" i="1" s="1"/>
  <c r="O712" i="1"/>
  <c r="Q711" i="1"/>
  <c r="R711" i="1" s="1"/>
  <c r="O711" i="1"/>
  <c r="Q710" i="1"/>
  <c r="R710" i="1" s="1"/>
  <c r="O710" i="1"/>
  <c r="Q709" i="1"/>
  <c r="R709" i="1" s="1"/>
  <c r="O709" i="1"/>
  <c r="Q708" i="1"/>
  <c r="R708" i="1" s="1"/>
  <c r="O708" i="1"/>
  <c r="Q707" i="1"/>
  <c r="R707" i="1" s="1"/>
  <c r="O707" i="1"/>
  <c r="Q706" i="1"/>
  <c r="R706" i="1" s="1"/>
  <c r="O706" i="1"/>
  <c r="Q705" i="1"/>
  <c r="R705" i="1" s="1"/>
  <c r="O705" i="1"/>
  <c r="Q704" i="1"/>
  <c r="R704" i="1" s="1"/>
  <c r="O704" i="1"/>
  <c r="Q703" i="1"/>
  <c r="R703" i="1" s="1"/>
  <c r="O703" i="1"/>
  <c r="Q702" i="1"/>
  <c r="R702" i="1" s="1"/>
  <c r="O702" i="1"/>
  <c r="Q701" i="1"/>
  <c r="R701" i="1" s="1"/>
  <c r="O701" i="1"/>
  <c r="Q700" i="1"/>
  <c r="R700" i="1" s="1"/>
  <c r="O700" i="1"/>
  <c r="R699" i="1"/>
  <c r="Q698" i="1"/>
  <c r="R698" i="1" s="1"/>
  <c r="O698" i="1"/>
  <c r="N697" i="1"/>
  <c r="M697" i="1"/>
  <c r="L697" i="1"/>
  <c r="K697" i="1"/>
  <c r="J697" i="1"/>
  <c r="I697" i="1"/>
  <c r="H697" i="1"/>
  <c r="G697" i="1"/>
  <c r="F697" i="1"/>
  <c r="R696" i="1"/>
  <c r="R695" i="1"/>
  <c r="Q694" i="1"/>
  <c r="R694" i="1" s="1"/>
  <c r="O694" i="1"/>
  <c r="Q693" i="1"/>
  <c r="R693" i="1" s="1"/>
  <c r="O693" i="1"/>
  <c r="Q692" i="1"/>
  <c r="R692" i="1" s="1"/>
  <c r="O692" i="1"/>
  <c r="Q691" i="1"/>
  <c r="R691" i="1" s="1"/>
  <c r="O691" i="1"/>
  <c r="Q690" i="1"/>
  <c r="R690" i="1" s="1"/>
  <c r="O690" i="1"/>
  <c r="Q689" i="1"/>
  <c r="R689" i="1" s="1"/>
  <c r="O689" i="1"/>
  <c r="Q688" i="1"/>
  <c r="R688" i="1" s="1"/>
  <c r="O688" i="1"/>
  <c r="Q687" i="1"/>
  <c r="R687" i="1" s="1"/>
  <c r="O687" i="1"/>
  <c r="Q686" i="1"/>
  <c r="R686" i="1" s="1"/>
  <c r="O686" i="1"/>
  <c r="Q685" i="1"/>
  <c r="R685" i="1" s="1"/>
  <c r="O685" i="1"/>
  <c r="Q684" i="1"/>
  <c r="R684" i="1" s="1"/>
  <c r="O684" i="1"/>
  <c r="Q683" i="1"/>
  <c r="R683" i="1" s="1"/>
  <c r="O683" i="1"/>
  <c r="Q682" i="1"/>
  <c r="R682" i="1" s="1"/>
  <c r="O682" i="1"/>
  <c r="Q681" i="1"/>
  <c r="R681" i="1" s="1"/>
  <c r="O681" i="1"/>
  <c r="Q680" i="1"/>
  <c r="R680" i="1" s="1"/>
  <c r="O680" i="1"/>
  <c r="Q679" i="1"/>
  <c r="R679" i="1" s="1"/>
  <c r="O679" i="1"/>
  <c r="Q678" i="1"/>
  <c r="R678" i="1" s="1"/>
  <c r="O678" i="1"/>
  <c r="Q677" i="1"/>
  <c r="R677" i="1" s="1"/>
  <c r="O677" i="1"/>
  <c r="Q676" i="1"/>
  <c r="R676" i="1" s="1"/>
  <c r="O676" i="1"/>
  <c r="R675" i="1"/>
  <c r="Q674" i="1"/>
  <c r="R674" i="1" s="1"/>
  <c r="O674" i="1"/>
  <c r="N673" i="1"/>
  <c r="M673" i="1"/>
  <c r="L673" i="1"/>
  <c r="K673" i="1"/>
  <c r="J673" i="1"/>
  <c r="I673" i="1"/>
  <c r="H673" i="1"/>
  <c r="G673" i="1"/>
  <c r="F673" i="1"/>
  <c r="R672" i="1"/>
  <c r="R671" i="1"/>
  <c r="Q670" i="1"/>
  <c r="R670" i="1" s="1"/>
  <c r="O670" i="1"/>
  <c r="Q669" i="1"/>
  <c r="R669" i="1" s="1"/>
  <c r="O669" i="1"/>
  <c r="Q668" i="1"/>
  <c r="R668" i="1" s="1"/>
  <c r="O668" i="1"/>
  <c r="Q667" i="1"/>
  <c r="R667" i="1" s="1"/>
  <c r="O667" i="1"/>
  <c r="Q666" i="1"/>
  <c r="R666" i="1" s="1"/>
  <c r="O666" i="1"/>
  <c r="Q665" i="1"/>
  <c r="R665" i="1" s="1"/>
  <c r="O665" i="1"/>
  <c r="Q664" i="1"/>
  <c r="R664" i="1" s="1"/>
  <c r="O664" i="1"/>
  <c r="Q663" i="1"/>
  <c r="R663" i="1" s="1"/>
  <c r="O663" i="1"/>
  <c r="Q662" i="1"/>
  <c r="R662" i="1" s="1"/>
  <c r="O662" i="1"/>
  <c r="Q661" i="1"/>
  <c r="R661" i="1" s="1"/>
  <c r="O661" i="1"/>
  <c r="Q660" i="1"/>
  <c r="R660" i="1" s="1"/>
  <c r="O660" i="1"/>
  <c r="Q659" i="1"/>
  <c r="O659" i="1"/>
  <c r="Q658" i="1"/>
  <c r="R658" i="1" s="1"/>
  <c r="O658" i="1"/>
  <c r="Q657" i="1"/>
  <c r="R657" i="1" s="1"/>
  <c r="O657" i="1"/>
  <c r="R656" i="1"/>
  <c r="Q655" i="1"/>
  <c r="R655" i="1" s="1"/>
  <c r="O655" i="1"/>
  <c r="N654" i="1"/>
  <c r="M654" i="1"/>
  <c r="L654" i="1"/>
  <c r="K654" i="1"/>
  <c r="J654" i="1"/>
  <c r="I654" i="1"/>
  <c r="H654" i="1"/>
  <c r="G654" i="1"/>
  <c r="F654" i="1"/>
  <c r="R653" i="1"/>
  <c r="R652" i="1"/>
  <c r="Q651" i="1"/>
  <c r="R651" i="1" s="1"/>
  <c r="O651" i="1"/>
  <c r="R650" i="1"/>
  <c r="Q649" i="1"/>
  <c r="R649" i="1" s="1"/>
  <c r="O649" i="1"/>
  <c r="Q648" i="1"/>
  <c r="R648" i="1" s="1"/>
  <c r="O648" i="1"/>
  <c r="Q647" i="1"/>
  <c r="R647" i="1" s="1"/>
  <c r="O647" i="1"/>
  <c r="Q646" i="1"/>
  <c r="R646" i="1" s="1"/>
  <c r="O646" i="1"/>
  <c r="Q645" i="1"/>
  <c r="R645" i="1" s="1"/>
  <c r="O645" i="1"/>
  <c r="Q644" i="1"/>
  <c r="R644" i="1" s="1"/>
  <c r="O644" i="1"/>
  <c r="Q643" i="1"/>
  <c r="R643" i="1" s="1"/>
  <c r="O643" i="1"/>
  <c r="Q642" i="1"/>
  <c r="R642" i="1" s="1"/>
  <c r="O642" i="1"/>
  <c r="Q641" i="1"/>
  <c r="R641" i="1" s="1"/>
  <c r="O641" i="1"/>
  <c r="Q640" i="1"/>
  <c r="R640" i="1" s="1"/>
  <c r="O640" i="1"/>
  <c r="Q639" i="1"/>
  <c r="R639" i="1" s="1"/>
  <c r="O639" i="1"/>
  <c r="Q638" i="1"/>
  <c r="R638" i="1" s="1"/>
  <c r="O638" i="1"/>
  <c r="Q637" i="1"/>
  <c r="R637" i="1" s="1"/>
  <c r="O637" i="1"/>
  <c r="Q636" i="1"/>
  <c r="R636" i="1" s="1"/>
  <c r="O636" i="1"/>
  <c r="Q635" i="1"/>
  <c r="R635" i="1" s="1"/>
  <c r="O635" i="1"/>
  <c r="Q634" i="1"/>
  <c r="O634" i="1"/>
  <c r="Q633" i="1"/>
  <c r="R633" i="1" s="1"/>
  <c r="O633" i="1"/>
  <c r="R632" i="1"/>
  <c r="Q631" i="1"/>
  <c r="R631" i="1" s="1"/>
  <c r="O631" i="1"/>
  <c r="N630" i="1"/>
  <c r="M630" i="1"/>
  <c r="L630" i="1"/>
  <c r="K630" i="1"/>
  <c r="J630" i="1"/>
  <c r="I630" i="1"/>
  <c r="H630" i="1"/>
  <c r="G630" i="1"/>
  <c r="F630" i="1"/>
  <c r="R629" i="1"/>
  <c r="R628" i="1"/>
  <c r="Q627" i="1"/>
  <c r="R627" i="1" s="1"/>
  <c r="O627" i="1"/>
  <c r="R626" i="1"/>
  <c r="Q625" i="1"/>
  <c r="R625" i="1" s="1"/>
  <c r="O625" i="1"/>
  <c r="Q624" i="1"/>
  <c r="R624" i="1" s="1"/>
  <c r="O624" i="1"/>
  <c r="Q623" i="1"/>
  <c r="R623" i="1" s="1"/>
  <c r="O623" i="1"/>
  <c r="Q622" i="1"/>
  <c r="R622" i="1" s="1"/>
  <c r="O622" i="1"/>
  <c r="Q621" i="1"/>
  <c r="R621" i="1" s="1"/>
  <c r="O621" i="1"/>
  <c r="Q620" i="1"/>
  <c r="R620" i="1" s="1"/>
  <c r="O620" i="1"/>
  <c r="Q619" i="1"/>
  <c r="R619" i="1" s="1"/>
  <c r="O619" i="1"/>
  <c r="Q618" i="1"/>
  <c r="R618" i="1" s="1"/>
  <c r="O618" i="1"/>
  <c r="Q617" i="1"/>
  <c r="R617" i="1" s="1"/>
  <c r="O617" i="1"/>
  <c r="Q616" i="1"/>
  <c r="R616" i="1" s="1"/>
  <c r="O616" i="1"/>
  <c r="Q615" i="1"/>
  <c r="R615" i="1" s="1"/>
  <c r="O615" i="1"/>
  <c r="R614" i="1"/>
  <c r="O613" i="1"/>
  <c r="Q613" i="1" s="1"/>
  <c r="R613" i="1" s="1"/>
  <c r="N612" i="1"/>
  <c r="M612" i="1"/>
  <c r="K612" i="1"/>
  <c r="J612" i="1"/>
  <c r="I612" i="1"/>
  <c r="H612" i="1"/>
  <c r="G612" i="1"/>
  <c r="F612" i="1"/>
  <c r="Q611" i="1"/>
  <c r="R611" i="1" s="1"/>
  <c r="O611" i="1"/>
  <c r="Q610" i="1"/>
  <c r="R610" i="1" s="1"/>
  <c r="O610" i="1"/>
  <c r="Q609" i="1"/>
  <c r="R609" i="1" s="1"/>
  <c r="O609" i="1"/>
  <c r="Q608" i="1"/>
  <c r="R608" i="1" s="1"/>
  <c r="O608" i="1"/>
  <c r="Q607" i="1"/>
  <c r="R607" i="1" s="1"/>
  <c r="O607" i="1"/>
  <c r="Q606" i="1"/>
  <c r="R606" i="1" s="1"/>
  <c r="O606" i="1"/>
  <c r="Q605" i="1"/>
  <c r="R605" i="1" s="1"/>
  <c r="O605" i="1"/>
  <c r="Q604" i="1"/>
  <c r="R604" i="1" s="1"/>
  <c r="O604" i="1"/>
  <c r="Q603" i="1"/>
  <c r="R603" i="1" s="1"/>
  <c r="O603" i="1"/>
  <c r="R602" i="1"/>
  <c r="Q601" i="1"/>
  <c r="R601" i="1" s="1"/>
  <c r="L601" i="1"/>
  <c r="O601" i="1" s="1"/>
  <c r="Q600" i="1"/>
  <c r="R600" i="1" s="1"/>
  <c r="L600" i="1"/>
  <c r="O600" i="1" s="1"/>
  <c r="Q599" i="1"/>
  <c r="R599" i="1" s="1"/>
  <c r="L599" i="1"/>
  <c r="O599" i="1" s="1"/>
  <c r="Q598" i="1"/>
  <c r="R598" i="1" s="1"/>
  <c r="L598" i="1"/>
  <c r="O598" i="1" s="1"/>
  <c r="Q597" i="1"/>
  <c r="R597" i="1" s="1"/>
  <c r="L597" i="1"/>
  <c r="O597" i="1" s="1"/>
  <c r="Q596" i="1"/>
  <c r="R596" i="1" s="1"/>
  <c r="L596" i="1"/>
  <c r="O596" i="1" s="1"/>
  <c r="Q595" i="1"/>
  <c r="R595" i="1" s="1"/>
  <c r="L595" i="1"/>
  <c r="O595" i="1" s="1"/>
  <c r="Q594" i="1"/>
  <c r="R594" i="1" s="1"/>
  <c r="L594" i="1"/>
  <c r="O594" i="1" s="1"/>
  <c r="R593" i="1"/>
  <c r="Q592" i="1"/>
  <c r="O592" i="1"/>
  <c r="N591" i="1"/>
  <c r="M591" i="1"/>
  <c r="L591" i="1"/>
  <c r="K591" i="1"/>
  <c r="J591" i="1"/>
  <c r="I591" i="1"/>
  <c r="H591" i="1"/>
  <c r="G591" i="1"/>
  <c r="F591" i="1"/>
  <c r="R590" i="1"/>
  <c r="R589" i="1"/>
  <c r="Q588" i="1"/>
  <c r="R588" i="1" s="1"/>
  <c r="O588" i="1"/>
  <c r="Q587" i="1"/>
  <c r="R587" i="1" s="1"/>
  <c r="O587" i="1"/>
  <c r="Q586" i="1"/>
  <c r="R586" i="1" s="1"/>
  <c r="O586" i="1"/>
  <c r="Q585" i="1"/>
  <c r="R585" i="1" s="1"/>
  <c r="O585" i="1"/>
  <c r="Q584" i="1"/>
  <c r="R584" i="1" s="1"/>
  <c r="O584" i="1"/>
  <c r="Q583" i="1"/>
  <c r="R583" i="1" s="1"/>
  <c r="O583" i="1"/>
  <c r="R582" i="1"/>
  <c r="Q581" i="1"/>
  <c r="O581" i="1"/>
  <c r="N580" i="1"/>
  <c r="M580" i="1"/>
  <c r="L580" i="1"/>
  <c r="K580" i="1"/>
  <c r="J580" i="1"/>
  <c r="I580" i="1"/>
  <c r="H580" i="1"/>
  <c r="G580" i="1"/>
  <c r="F580" i="1"/>
  <c r="R579" i="1"/>
  <c r="R578" i="1"/>
  <c r="Q577" i="1"/>
  <c r="R577" i="1" s="1"/>
  <c r="O577" i="1"/>
  <c r="Q576" i="1"/>
  <c r="R576" i="1" s="1"/>
  <c r="O576" i="1"/>
  <c r="R575" i="1"/>
  <c r="Q574" i="1"/>
  <c r="R574" i="1" s="1"/>
  <c r="O574" i="1"/>
  <c r="Q573" i="1"/>
  <c r="R573" i="1" s="1"/>
  <c r="O573" i="1"/>
  <c r="Q572" i="1"/>
  <c r="R572" i="1" s="1"/>
  <c r="O572" i="1"/>
  <c r="Q571" i="1"/>
  <c r="R571" i="1" s="1"/>
  <c r="O571" i="1"/>
  <c r="Q570" i="1"/>
  <c r="R570" i="1" s="1"/>
  <c r="O570" i="1"/>
  <c r="Q569" i="1"/>
  <c r="R569" i="1" s="1"/>
  <c r="O569" i="1"/>
  <c r="Q568" i="1"/>
  <c r="R568" i="1" s="1"/>
  <c r="O568" i="1"/>
  <c r="Q567" i="1"/>
  <c r="R567" i="1" s="1"/>
  <c r="O567" i="1"/>
  <c r="Q566" i="1"/>
  <c r="R566" i="1" s="1"/>
  <c r="O566" i="1"/>
  <c r="Q565" i="1"/>
  <c r="R565" i="1" s="1"/>
  <c r="O565" i="1"/>
  <c r="Q564" i="1"/>
  <c r="R564" i="1" s="1"/>
  <c r="O564" i="1"/>
  <c r="Q563" i="1"/>
  <c r="R563" i="1" s="1"/>
  <c r="O563" i="1"/>
  <c r="Q562" i="1"/>
  <c r="R562" i="1" s="1"/>
  <c r="O562" i="1"/>
  <c r="R561" i="1"/>
  <c r="Q560" i="1"/>
  <c r="O560" i="1"/>
  <c r="N559" i="1"/>
  <c r="M559" i="1"/>
  <c r="L559" i="1"/>
  <c r="K559" i="1"/>
  <c r="J559" i="1"/>
  <c r="I559" i="1"/>
  <c r="H559" i="1"/>
  <c r="G559" i="1"/>
  <c r="F559" i="1"/>
  <c r="R558" i="1"/>
  <c r="R557" i="1"/>
  <c r="Q556" i="1"/>
  <c r="R556" i="1" s="1"/>
  <c r="O556" i="1"/>
  <c r="Q555" i="1"/>
  <c r="R555" i="1" s="1"/>
  <c r="O555" i="1"/>
  <c r="Q554" i="1"/>
  <c r="R554" i="1" s="1"/>
  <c r="O554" i="1"/>
  <c r="Q553" i="1"/>
  <c r="R553" i="1" s="1"/>
  <c r="O553" i="1"/>
  <c r="Q552" i="1"/>
  <c r="R552" i="1" s="1"/>
  <c r="O552" i="1"/>
  <c r="R551" i="1"/>
  <c r="Q550" i="1"/>
  <c r="R550" i="1" s="1"/>
  <c r="O550" i="1"/>
  <c r="Q549" i="1"/>
  <c r="R549" i="1" s="1"/>
  <c r="O549" i="1"/>
  <c r="Q548" i="1"/>
  <c r="R548" i="1" s="1"/>
  <c r="O548" i="1"/>
  <c r="Q547" i="1"/>
  <c r="R547" i="1" s="1"/>
  <c r="O547" i="1"/>
  <c r="Q546" i="1"/>
  <c r="R546" i="1" s="1"/>
  <c r="O546" i="1"/>
  <c r="Q545" i="1"/>
  <c r="R545" i="1" s="1"/>
  <c r="O545" i="1"/>
  <c r="Q544" i="1"/>
  <c r="R544" i="1" s="1"/>
  <c r="O544" i="1"/>
  <c r="Q543" i="1"/>
  <c r="R543" i="1" s="1"/>
  <c r="O543" i="1"/>
  <c r="Q542" i="1"/>
  <c r="R542" i="1" s="1"/>
  <c r="O542" i="1"/>
  <c r="Q541" i="1"/>
  <c r="R541" i="1" s="1"/>
  <c r="O541" i="1"/>
  <c r="Q540" i="1"/>
  <c r="R540" i="1" s="1"/>
  <c r="O540" i="1"/>
  <c r="Q539" i="1"/>
  <c r="R539" i="1" s="1"/>
  <c r="O539" i="1"/>
  <c r="Q538" i="1"/>
  <c r="R538" i="1" s="1"/>
  <c r="O538" i="1"/>
  <c r="Q537" i="1"/>
  <c r="R537" i="1" s="1"/>
  <c r="O537" i="1"/>
  <c r="Q536" i="1"/>
  <c r="R536" i="1" s="1"/>
  <c r="O536" i="1"/>
  <c r="Q535" i="1"/>
  <c r="R535" i="1" s="1"/>
  <c r="O535" i="1"/>
  <c r="Q534" i="1"/>
  <c r="R534" i="1" s="1"/>
  <c r="O534" i="1"/>
  <c r="Q533" i="1"/>
  <c r="R533" i="1" s="1"/>
  <c r="O533" i="1"/>
  <c r="Q532" i="1"/>
  <c r="R532" i="1" s="1"/>
  <c r="O532" i="1"/>
  <c r="R531" i="1"/>
  <c r="Q530" i="1"/>
  <c r="R530" i="1" s="1"/>
  <c r="O530" i="1"/>
  <c r="O529" i="1"/>
  <c r="N529" i="1"/>
  <c r="M529" i="1"/>
  <c r="L529" i="1"/>
  <c r="K529" i="1"/>
  <c r="J529" i="1"/>
  <c r="I529" i="1"/>
  <c r="H529" i="1"/>
  <c r="G529" i="1"/>
  <c r="F529" i="1"/>
  <c r="R528" i="1"/>
  <c r="Q527" i="1"/>
  <c r="R527" i="1" s="1"/>
  <c r="R526" i="1"/>
  <c r="Q525" i="1"/>
  <c r="R525" i="1" s="1"/>
  <c r="Q524" i="1"/>
  <c r="R524" i="1" s="1"/>
  <c r="Q523" i="1"/>
  <c r="R523" i="1" s="1"/>
  <c r="R522" i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R516" i="1" s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R500" i="1" s="1"/>
  <c r="R499" i="1"/>
  <c r="Q498" i="1"/>
  <c r="R498" i="1" s="1"/>
  <c r="N497" i="1"/>
  <c r="M497" i="1"/>
  <c r="L497" i="1"/>
  <c r="K497" i="1"/>
  <c r="J497" i="1"/>
  <c r="I497" i="1"/>
  <c r="H497" i="1"/>
  <c r="G497" i="1"/>
  <c r="F497" i="1"/>
  <c r="R496" i="1"/>
  <c r="R495" i="1"/>
  <c r="Q494" i="1"/>
  <c r="R494" i="1" s="1"/>
  <c r="O494" i="1"/>
  <c r="Q493" i="1"/>
  <c r="R493" i="1" s="1"/>
  <c r="O493" i="1"/>
  <c r="Q492" i="1"/>
  <c r="R492" i="1" s="1"/>
  <c r="O492" i="1"/>
  <c r="Q491" i="1"/>
  <c r="R491" i="1" s="1"/>
  <c r="O491" i="1"/>
  <c r="Q490" i="1"/>
  <c r="R490" i="1" s="1"/>
  <c r="O490" i="1"/>
  <c r="Q489" i="1"/>
  <c r="R489" i="1" s="1"/>
  <c r="O489" i="1"/>
  <c r="R488" i="1"/>
  <c r="Q487" i="1"/>
  <c r="O487" i="1"/>
  <c r="N486" i="1"/>
  <c r="M486" i="1"/>
  <c r="L486" i="1"/>
  <c r="K486" i="1"/>
  <c r="J486" i="1"/>
  <c r="I486" i="1"/>
  <c r="H486" i="1"/>
  <c r="G486" i="1"/>
  <c r="F486" i="1"/>
  <c r="R485" i="1"/>
  <c r="R484" i="1"/>
  <c r="Q483" i="1"/>
  <c r="R483" i="1" s="1"/>
  <c r="O483" i="1"/>
  <c r="Q482" i="1"/>
  <c r="R482" i="1" s="1"/>
  <c r="O482" i="1"/>
  <c r="Q481" i="1"/>
  <c r="R481" i="1" s="1"/>
  <c r="O481" i="1"/>
  <c r="Q480" i="1"/>
  <c r="R480" i="1" s="1"/>
  <c r="O480" i="1"/>
  <c r="Q479" i="1"/>
  <c r="R479" i="1" s="1"/>
  <c r="O479" i="1"/>
  <c r="Q478" i="1"/>
  <c r="R478" i="1" s="1"/>
  <c r="O478" i="1"/>
  <c r="Q477" i="1"/>
  <c r="R477" i="1" s="1"/>
  <c r="O477" i="1"/>
  <c r="Q476" i="1"/>
  <c r="R476" i="1" s="1"/>
  <c r="O476" i="1"/>
  <c r="Q475" i="1"/>
  <c r="R475" i="1" s="1"/>
  <c r="O475" i="1"/>
  <c r="Q474" i="1"/>
  <c r="R474" i="1" s="1"/>
  <c r="O474" i="1"/>
  <c r="Q473" i="1"/>
  <c r="R473" i="1" s="1"/>
  <c r="O473" i="1"/>
  <c r="Q472" i="1"/>
  <c r="R472" i="1" s="1"/>
  <c r="O472" i="1"/>
  <c r="Q471" i="1"/>
  <c r="R471" i="1" s="1"/>
  <c r="O471" i="1"/>
  <c r="Q470" i="1"/>
  <c r="R470" i="1" s="1"/>
  <c r="O470" i="1"/>
  <c r="Q469" i="1"/>
  <c r="R469" i="1" s="1"/>
  <c r="O469" i="1"/>
  <c r="R468" i="1"/>
  <c r="Q467" i="1"/>
  <c r="O467" i="1"/>
  <c r="N466" i="1"/>
  <c r="M466" i="1"/>
  <c r="L466" i="1"/>
  <c r="K466" i="1"/>
  <c r="J466" i="1"/>
  <c r="I466" i="1"/>
  <c r="H466" i="1"/>
  <c r="G466" i="1"/>
  <c r="F466" i="1"/>
  <c r="R465" i="1"/>
  <c r="R464" i="1"/>
  <c r="Q463" i="1"/>
  <c r="R463" i="1" s="1"/>
  <c r="O463" i="1"/>
  <c r="R462" i="1"/>
  <c r="Q461" i="1"/>
  <c r="Q460" i="1"/>
  <c r="R461" i="1" s="1"/>
  <c r="O460" i="1"/>
  <c r="Q459" i="1"/>
  <c r="R459" i="1" s="1"/>
  <c r="O459" i="1"/>
  <c r="Q458" i="1"/>
  <c r="R458" i="1" s="1"/>
  <c r="O458" i="1"/>
  <c r="Q457" i="1"/>
  <c r="R457" i="1" s="1"/>
  <c r="O457" i="1"/>
  <c r="Q456" i="1"/>
  <c r="R456" i="1" s="1"/>
  <c r="O456" i="1"/>
  <c r="Q455" i="1"/>
  <c r="R455" i="1" s="1"/>
  <c r="O455" i="1"/>
  <c r="Q454" i="1"/>
  <c r="R454" i="1" s="1"/>
  <c r="O454" i="1"/>
  <c r="Q453" i="1"/>
  <c r="R453" i="1" s="1"/>
  <c r="O453" i="1"/>
  <c r="Q452" i="1"/>
  <c r="R452" i="1" s="1"/>
  <c r="O452" i="1"/>
  <c r="Q451" i="1"/>
  <c r="R451" i="1" s="1"/>
  <c r="O451" i="1"/>
  <c r="Q450" i="1"/>
  <c r="R450" i="1" s="1"/>
  <c r="O450" i="1"/>
  <c r="Q449" i="1"/>
  <c r="R449" i="1" s="1"/>
  <c r="O449" i="1"/>
  <c r="Q448" i="1"/>
  <c r="R448" i="1" s="1"/>
  <c r="O448" i="1"/>
  <c r="R447" i="1"/>
  <c r="Q446" i="1"/>
  <c r="R446" i="1" s="1"/>
  <c r="O446" i="1"/>
  <c r="N445" i="1"/>
  <c r="M445" i="1"/>
  <c r="L445" i="1"/>
  <c r="K445" i="1"/>
  <c r="J445" i="1"/>
  <c r="I445" i="1"/>
  <c r="H445" i="1"/>
  <c r="G445" i="1"/>
  <c r="F445" i="1"/>
  <c r="R444" i="1"/>
  <c r="R443" i="1"/>
  <c r="Q442" i="1"/>
  <c r="R442" i="1" s="1"/>
  <c r="O442" i="1"/>
  <c r="R441" i="1"/>
  <c r="Q440" i="1"/>
  <c r="R440" i="1" s="1"/>
  <c r="O440" i="1"/>
  <c r="Q439" i="1"/>
  <c r="R439" i="1" s="1"/>
  <c r="O439" i="1"/>
  <c r="Q438" i="1"/>
  <c r="R438" i="1" s="1"/>
  <c r="O438" i="1"/>
  <c r="Q437" i="1"/>
  <c r="R437" i="1" s="1"/>
  <c r="O437" i="1"/>
  <c r="Q436" i="1"/>
  <c r="R436" i="1" s="1"/>
  <c r="O436" i="1"/>
  <c r="Q435" i="1"/>
  <c r="R435" i="1" s="1"/>
  <c r="O435" i="1"/>
  <c r="Q434" i="1"/>
  <c r="R434" i="1" s="1"/>
  <c r="O434" i="1"/>
  <c r="Q433" i="1"/>
  <c r="R433" i="1" s="1"/>
  <c r="O433" i="1"/>
  <c r="Q432" i="1"/>
  <c r="R432" i="1" s="1"/>
  <c r="O432" i="1"/>
  <c r="Q431" i="1"/>
  <c r="R431" i="1" s="1"/>
  <c r="O431" i="1"/>
  <c r="Q430" i="1"/>
  <c r="R430" i="1" s="1"/>
  <c r="O430" i="1"/>
  <c r="Q429" i="1"/>
  <c r="R429" i="1" s="1"/>
  <c r="O429" i="1"/>
  <c r="Q428" i="1"/>
  <c r="R428" i="1" s="1"/>
  <c r="O428" i="1"/>
  <c r="Q427" i="1"/>
  <c r="R427" i="1" s="1"/>
  <c r="O427" i="1"/>
  <c r="Q426" i="1"/>
  <c r="R426" i="1" s="1"/>
  <c r="O426" i="1"/>
  <c r="Q425" i="1"/>
  <c r="R425" i="1" s="1"/>
  <c r="O425" i="1"/>
  <c r="Q424" i="1"/>
  <c r="R424" i="1" s="1"/>
  <c r="O424" i="1"/>
  <c r="Q423" i="1"/>
  <c r="R423" i="1" s="1"/>
  <c r="O423" i="1"/>
  <c r="Q422" i="1"/>
  <c r="R422" i="1" s="1"/>
  <c r="O422" i="1"/>
  <c r="Q421" i="1"/>
  <c r="R421" i="1" s="1"/>
  <c r="O421" i="1"/>
  <c r="Q420" i="1"/>
  <c r="R420" i="1" s="1"/>
  <c r="O420" i="1"/>
  <c r="Q419" i="1"/>
  <c r="R419" i="1" s="1"/>
  <c r="O419" i="1"/>
  <c r="R418" i="1"/>
  <c r="Q417" i="1"/>
  <c r="R417" i="1" s="1"/>
  <c r="O417" i="1"/>
  <c r="N416" i="1"/>
  <c r="M416" i="1"/>
  <c r="L416" i="1"/>
  <c r="K416" i="1"/>
  <c r="J416" i="1"/>
  <c r="I416" i="1"/>
  <c r="H416" i="1"/>
  <c r="G416" i="1"/>
  <c r="F416" i="1"/>
  <c r="R415" i="1"/>
  <c r="R414" i="1"/>
  <c r="Q413" i="1"/>
  <c r="R413" i="1" s="1"/>
  <c r="Q412" i="1"/>
  <c r="R412" i="1" s="1"/>
  <c r="O412" i="1"/>
  <c r="Q411" i="1"/>
  <c r="R411" i="1" s="1"/>
  <c r="O411" i="1"/>
  <c r="Q410" i="1"/>
  <c r="R410" i="1" s="1"/>
  <c r="O410" i="1"/>
  <c r="R409" i="1"/>
  <c r="Q408" i="1"/>
  <c r="R408" i="1" s="1"/>
  <c r="O408" i="1"/>
  <c r="Q407" i="1"/>
  <c r="R407" i="1" s="1"/>
  <c r="O407" i="1"/>
  <c r="Q406" i="1"/>
  <c r="R406" i="1" s="1"/>
  <c r="O406" i="1"/>
  <c r="Q405" i="1"/>
  <c r="R405" i="1" s="1"/>
  <c r="O405" i="1"/>
  <c r="Q404" i="1"/>
  <c r="R404" i="1" s="1"/>
  <c r="O404" i="1"/>
  <c r="Q403" i="1"/>
  <c r="R403" i="1" s="1"/>
  <c r="O403" i="1"/>
  <c r="Q402" i="1"/>
  <c r="R402" i="1" s="1"/>
  <c r="O402" i="1"/>
  <c r="Q401" i="1"/>
  <c r="R401" i="1" s="1"/>
  <c r="O401" i="1"/>
  <c r="Q400" i="1"/>
  <c r="R400" i="1" s="1"/>
  <c r="O400" i="1"/>
  <c r="Q399" i="1"/>
  <c r="R399" i="1" s="1"/>
  <c r="O399" i="1"/>
  <c r="Q398" i="1"/>
  <c r="R398" i="1" s="1"/>
  <c r="O398" i="1"/>
  <c r="Q397" i="1"/>
  <c r="R397" i="1" s="1"/>
  <c r="O397" i="1"/>
  <c r="Q396" i="1"/>
  <c r="R396" i="1" s="1"/>
  <c r="O396" i="1"/>
  <c r="Q395" i="1"/>
  <c r="R395" i="1" s="1"/>
  <c r="O395" i="1"/>
  <c r="Q394" i="1"/>
  <c r="R394" i="1" s="1"/>
  <c r="O394" i="1"/>
  <c r="Q393" i="1"/>
  <c r="R393" i="1" s="1"/>
  <c r="O393" i="1"/>
  <c r="Q392" i="1"/>
  <c r="R392" i="1" s="1"/>
  <c r="O392" i="1"/>
  <c r="Q391" i="1"/>
  <c r="R391" i="1" s="1"/>
  <c r="O391" i="1"/>
  <c r="Q390" i="1"/>
  <c r="R390" i="1" s="1"/>
  <c r="O390" i="1"/>
  <c r="Q389" i="1"/>
  <c r="R389" i="1" s="1"/>
  <c r="O389" i="1"/>
  <c r="Q388" i="1"/>
  <c r="R388" i="1" s="1"/>
  <c r="O388" i="1"/>
  <c r="Q387" i="1"/>
  <c r="R387" i="1" s="1"/>
  <c r="O387" i="1"/>
  <c r="Q386" i="1"/>
  <c r="R386" i="1" s="1"/>
  <c r="O386" i="1"/>
  <c r="Q385" i="1"/>
  <c r="R385" i="1" s="1"/>
  <c r="O385" i="1"/>
  <c r="Q384" i="1"/>
  <c r="R384" i="1" s="1"/>
  <c r="O384" i="1"/>
  <c r="Q383" i="1"/>
  <c r="R383" i="1" s="1"/>
  <c r="O383" i="1"/>
  <c r="Q382" i="1"/>
  <c r="R382" i="1" s="1"/>
  <c r="O382" i="1"/>
  <c r="Q381" i="1"/>
  <c r="O381" i="1"/>
  <c r="Q380" i="1"/>
  <c r="R380" i="1" s="1"/>
  <c r="O380" i="1"/>
  <c r="R379" i="1"/>
  <c r="Q378" i="1"/>
  <c r="R378" i="1" s="1"/>
  <c r="O378" i="1"/>
  <c r="N377" i="1"/>
  <c r="M377" i="1"/>
  <c r="K377" i="1"/>
  <c r="J377" i="1"/>
  <c r="I377" i="1"/>
  <c r="H377" i="1"/>
  <c r="G377" i="1"/>
  <c r="F377" i="1"/>
  <c r="Q376" i="1"/>
  <c r="R376" i="1" s="1"/>
  <c r="O376" i="1"/>
  <c r="R375" i="1"/>
  <c r="Q374" i="1"/>
  <c r="R374" i="1" s="1"/>
  <c r="O374" i="1"/>
  <c r="Q373" i="1"/>
  <c r="R373" i="1" s="1"/>
  <c r="O373" i="1"/>
  <c r="R372" i="1"/>
  <c r="Q371" i="1"/>
  <c r="R371" i="1" s="1"/>
  <c r="O371" i="1"/>
  <c r="Q370" i="1"/>
  <c r="R370" i="1" s="1"/>
  <c r="L370" i="1"/>
  <c r="O370" i="1" s="1"/>
  <c r="Q369" i="1"/>
  <c r="R369" i="1" s="1"/>
  <c r="O369" i="1"/>
  <c r="Q368" i="1"/>
  <c r="R368" i="1" s="1"/>
  <c r="O368" i="1"/>
  <c r="Q367" i="1"/>
  <c r="R367" i="1" s="1"/>
  <c r="O367" i="1"/>
  <c r="Q366" i="1"/>
  <c r="R366" i="1" s="1"/>
  <c r="L366" i="1"/>
  <c r="O366" i="1" s="1"/>
  <c r="Q365" i="1"/>
  <c r="R365" i="1" s="1"/>
  <c r="O365" i="1"/>
  <c r="Q364" i="1"/>
  <c r="R364" i="1" s="1"/>
  <c r="O364" i="1"/>
  <c r="R363" i="1"/>
  <c r="Q362" i="1"/>
  <c r="O362" i="1"/>
  <c r="N361" i="1"/>
  <c r="M361" i="1"/>
  <c r="L361" i="1"/>
  <c r="K361" i="1"/>
  <c r="J361" i="1"/>
  <c r="I361" i="1"/>
  <c r="H361" i="1"/>
  <c r="G361" i="1"/>
  <c r="F361" i="1"/>
  <c r="R360" i="1"/>
  <c r="R359" i="1"/>
  <c r="Q358" i="1"/>
  <c r="R358" i="1" s="1"/>
  <c r="O358" i="1"/>
  <c r="R357" i="1"/>
  <c r="Q356" i="1"/>
  <c r="R356" i="1" s="1"/>
  <c r="O356" i="1"/>
  <c r="Q355" i="1"/>
  <c r="R355" i="1" s="1"/>
  <c r="O355" i="1"/>
  <c r="Q354" i="1"/>
  <c r="R354" i="1" s="1"/>
  <c r="O354" i="1"/>
  <c r="Q353" i="1"/>
  <c r="R353" i="1" s="1"/>
  <c r="O353" i="1"/>
  <c r="Q352" i="1"/>
  <c r="R352" i="1" s="1"/>
  <c r="O352" i="1"/>
  <c r="Q351" i="1"/>
  <c r="R351" i="1" s="1"/>
  <c r="O351" i="1"/>
  <c r="Q350" i="1"/>
  <c r="R350" i="1" s="1"/>
  <c r="O350" i="1"/>
  <c r="Q349" i="1"/>
  <c r="R349" i="1" s="1"/>
  <c r="O349" i="1"/>
  <c r="R348" i="1"/>
  <c r="Q347" i="1"/>
  <c r="R347" i="1" s="1"/>
  <c r="O347" i="1"/>
  <c r="N346" i="1"/>
  <c r="M346" i="1"/>
  <c r="L346" i="1"/>
  <c r="K346" i="1"/>
  <c r="J346" i="1"/>
  <c r="I346" i="1"/>
  <c r="H346" i="1"/>
  <c r="G346" i="1"/>
  <c r="F346" i="1"/>
  <c r="R345" i="1"/>
  <c r="R344" i="1"/>
  <c r="Q343" i="1"/>
  <c r="R343" i="1" s="1"/>
  <c r="O343" i="1"/>
  <c r="Q342" i="1"/>
  <c r="R342" i="1" s="1"/>
  <c r="O342" i="1"/>
  <c r="Q341" i="1"/>
  <c r="R341" i="1" s="1"/>
  <c r="O341" i="1"/>
  <c r="R340" i="1"/>
  <c r="Q339" i="1"/>
  <c r="R339" i="1" s="1"/>
  <c r="O339" i="1"/>
  <c r="N338" i="1"/>
  <c r="M338" i="1"/>
  <c r="L338" i="1"/>
  <c r="K338" i="1"/>
  <c r="J338" i="1"/>
  <c r="I338" i="1"/>
  <c r="H338" i="1"/>
  <c r="G338" i="1"/>
  <c r="F338" i="1"/>
  <c r="R337" i="1"/>
  <c r="R336" i="1"/>
  <c r="Q335" i="1"/>
  <c r="R335" i="1" s="1"/>
  <c r="O335" i="1"/>
  <c r="Q334" i="1"/>
  <c r="R334" i="1" s="1"/>
  <c r="O334" i="1"/>
  <c r="Q333" i="1"/>
  <c r="R333" i="1" s="1"/>
  <c r="O333" i="1"/>
  <c r="R332" i="1"/>
  <c r="Q331" i="1"/>
  <c r="O331" i="1"/>
  <c r="N330" i="1"/>
  <c r="M330" i="1"/>
  <c r="L330" i="1"/>
  <c r="K330" i="1"/>
  <c r="J330" i="1"/>
  <c r="I330" i="1"/>
  <c r="H330" i="1"/>
  <c r="G330" i="1"/>
  <c r="F330" i="1"/>
  <c r="R329" i="1"/>
  <c r="R328" i="1"/>
  <c r="Q327" i="1"/>
  <c r="R327" i="1" s="1"/>
  <c r="O327" i="1"/>
  <c r="Q326" i="1"/>
  <c r="R326" i="1" s="1"/>
  <c r="O326" i="1"/>
  <c r="R325" i="1"/>
  <c r="Q324" i="1"/>
  <c r="R324" i="1" s="1"/>
  <c r="O324" i="1"/>
  <c r="Q323" i="1"/>
  <c r="R323" i="1" s="1"/>
  <c r="O323" i="1"/>
  <c r="Q322" i="1"/>
  <c r="R322" i="1" s="1"/>
  <c r="O322" i="1"/>
  <c r="Q321" i="1"/>
  <c r="R321" i="1" s="1"/>
  <c r="O321" i="1"/>
  <c r="Q320" i="1"/>
  <c r="R320" i="1" s="1"/>
  <c r="O320" i="1"/>
  <c r="Q319" i="1"/>
  <c r="R319" i="1" s="1"/>
  <c r="O319" i="1"/>
  <c r="Q318" i="1"/>
  <c r="R318" i="1" s="1"/>
  <c r="O318" i="1"/>
  <c r="Q317" i="1"/>
  <c r="R317" i="1" s="1"/>
  <c r="O317" i="1"/>
  <c r="Q316" i="1"/>
  <c r="R316" i="1" s="1"/>
  <c r="O316" i="1"/>
  <c r="R315" i="1"/>
  <c r="Q314" i="1"/>
  <c r="O314" i="1"/>
  <c r="N313" i="1"/>
  <c r="M313" i="1"/>
  <c r="L313" i="1"/>
  <c r="K313" i="1"/>
  <c r="J313" i="1"/>
  <c r="I313" i="1"/>
  <c r="H313" i="1"/>
  <c r="G313" i="1"/>
  <c r="F313" i="1"/>
  <c r="Q312" i="1"/>
  <c r="R312" i="1" s="1"/>
  <c r="R311" i="1"/>
  <c r="Q310" i="1"/>
  <c r="R310" i="1" s="1"/>
  <c r="O310" i="1"/>
  <c r="Q309" i="1"/>
  <c r="R309" i="1" s="1"/>
  <c r="O309" i="1"/>
  <c r="Q308" i="1"/>
  <c r="R308" i="1" s="1"/>
  <c r="O308" i="1"/>
  <c r="Q307" i="1"/>
  <c r="R307" i="1" s="1"/>
  <c r="O307" i="1"/>
  <c r="Q306" i="1"/>
  <c r="R306" i="1" s="1"/>
  <c r="O306" i="1"/>
  <c r="Q305" i="1"/>
  <c r="R305" i="1" s="1"/>
  <c r="O305" i="1"/>
  <c r="Q304" i="1"/>
  <c r="R304" i="1" s="1"/>
  <c r="O304" i="1"/>
  <c r="Q303" i="1"/>
  <c r="R303" i="1" s="1"/>
  <c r="O303" i="1"/>
  <c r="Q302" i="1"/>
  <c r="R302" i="1" s="1"/>
  <c r="O302" i="1"/>
  <c r="Q301" i="1"/>
  <c r="R301" i="1" s="1"/>
  <c r="O301" i="1"/>
  <c r="R300" i="1"/>
  <c r="Q299" i="1"/>
  <c r="O299" i="1"/>
  <c r="N298" i="1"/>
  <c r="M298" i="1"/>
  <c r="L298" i="1"/>
  <c r="K298" i="1"/>
  <c r="J298" i="1"/>
  <c r="I298" i="1"/>
  <c r="H298" i="1"/>
  <c r="G298" i="1"/>
  <c r="F298" i="1"/>
  <c r="R297" i="1"/>
  <c r="R296" i="1"/>
  <c r="Q295" i="1"/>
  <c r="R295" i="1" s="1"/>
  <c r="O295" i="1"/>
  <c r="R294" i="1"/>
  <c r="Q293" i="1"/>
  <c r="R293" i="1" s="1"/>
  <c r="O293" i="1"/>
  <c r="Q292" i="1"/>
  <c r="R292" i="1" s="1"/>
  <c r="O292" i="1"/>
  <c r="Q291" i="1"/>
  <c r="R291" i="1" s="1"/>
  <c r="O291" i="1"/>
  <c r="Q290" i="1"/>
  <c r="R290" i="1" s="1"/>
  <c r="O290" i="1"/>
  <c r="Q289" i="1"/>
  <c r="R289" i="1" s="1"/>
  <c r="O289" i="1"/>
  <c r="Q288" i="1"/>
  <c r="R288" i="1" s="1"/>
  <c r="O288" i="1"/>
  <c r="Q287" i="1"/>
  <c r="R287" i="1" s="1"/>
  <c r="O287" i="1"/>
  <c r="Q286" i="1"/>
  <c r="R286" i="1" s="1"/>
  <c r="O286" i="1"/>
  <c r="Q285" i="1"/>
  <c r="R285" i="1" s="1"/>
  <c r="O285" i="1"/>
  <c r="Q284" i="1"/>
  <c r="R284" i="1" s="1"/>
  <c r="O284" i="1"/>
  <c r="Q283" i="1"/>
  <c r="R283" i="1" s="1"/>
  <c r="O283" i="1"/>
  <c r="Q282" i="1"/>
  <c r="R282" i="1" s="1"/>
  <c r="O282" i="1"/>
  <c r="Q281" i="1"/>
  <c r="R281" i="1" s="1"/>
  <c r="O281" i="1"/>
  <c r="Q280" i="1"/>
  <c r="R280" i="1" s="1"/>
  <c r="O280" i="1"/>
  <c r="Q279" i="1"/>
  <c r="R279" i="1" s="1"/>
  <c r="O279" i="1"/>
  <c r="R278" i="1"/>
  <c r="Q277" i="1"/>
  <c r="O277" i="1"/>
  <c r="N276" i="1"/>
  <c r="M276" i="1"/>
  <c r="L276" i="1"/>
  <c r="K276" i="1"/>
  <c r="J276" i="1"/>
  <c r="I276" i="1"/>
  <c r="H276" i="1"/>
  <c r="G276" i="1"/>
  <c r="F276" i="1"/>
  <c r="R275" i="1"/>
  <c r="R274" i="1"/>
  <c r="Q273" i="1"/>
  <c r="R273" i="1" s="1"/>
  <c r="O273" i="1"/>
  <c r="R272" i="1"/>
  <c r="Q271" i="1"/>
  <c r="R271" i="1" s="1"/>
  <c r="O271" i="1"/>
  <c r="Q270" i="1"/>
  <c r="R270" i="1" s="1"/>
  <c r="O270" i="1"/>
  <c r="Q269" i="1"/>
  <c r="R269" i="1" s="1"/>
  <c r="O269" i="1"/>
  <c r="Q268" i="1"/>
  <c r="R268" i="1" s="1"/>
  <c r="O268" i="1"/>
  <c r="Q267" i="1"/>
  <c r="R267" i="1" s="1"/>
  <c r="O267" i="1"/>
  <c r="Q266" i="1"/>
  <c r="R266" i="1" s="1"/>
  <c r="O266" i="1"/>
  <c r="Q265" i="1"/>
  <c r="R265" i="1" s="1"/>
  <c r="O265" i="1"/>
  <c r="Q264" i="1"/>
  <c r="R264" i="1" s="1"/>
  <c r="O264" i="1"/>
  <c r="Q263" i="1"/>
  <c r="R263" i="1" s="1"/>
  <c r="O263" i="1"/>
  <c r="Q262" i="1"/>
  <c r="R262" i="1" s="1"/>
  <c r="O262" i="1"/>
  <c r="R261" i="1"/>
  <c r="Q260" i="1"/>
  <c r="O260" i="1"/>
  <c r="N259" i="1"/>
  <c r="M259" i="1"/>
  <c r="L259" i="1"/>
  <c r="K259" i="1"/>
  <c r="J259" i="1"/>
  <c r="I259" i="1"/>
  <c r="H259" i="1"/>
  <c r="G259" i="1"/>
  <c r="F259" i="1"/>
  <c r="R258" i="1"/>
  <c r="R257" i="1"/>
  <c r="Q256" i="1"/>
  <c r="R256" i="1" s="1"/>
  <c r="O256" i="1"/>
  <c r="Q255" i="1"/>
  <c r="R255" i="1" s="1"/>
  <c r="O255" i="1"/>
  <c r="R254" i="1"/>
  <c r="Q253" i="1"/>
  <c r="R253" i="1" s="1"/>
  <c r="O253" i="1"/>
  <c r="Q252" i="1"/>
  <c r="R252" i="1" s="1"/>
  <c r="O252" i="1"/>
  <c r="Q251" i="1"/>
  <c r="R251" i="1" s="1"/>
  <c r="O251" i="1"/>
  <c r="Q250" i="1"/>
  <c r="R250" i="1" s="1"/>
  <c r="O250" i="1"/>
  <c r="Q249" i="1"/>
  <c r="R249" i="1" s="1"/>
  <c r="O249" i="1"/>
  <c r="Q248" i="1"/>
  <c r="R248" i="1" s="1"/>
  <c r="O248" i="1"/>
  <c r="Q247" i="1"/>
  <c r="R247" i="1" s="1"/>
  <c r="O247" i="1"/>
  <c r="R246" i="1"/>
  <c r="Q245" i="1"/>
  <c r="R245" i="1" s="1"/>
  <c r="O245" i="1"/>
  <c r="N244" i="1"/>
  <c r="M244" i="1"/>
  <c r="L244" i="1"/>
  <c r="K244" i="1"/>
  <c r="J244" i="1"/>
  <c r="I244" i="1"/>
  <c r="H244" i="1"/>
  <c r="G244" i="1"/>
  <c r="F244" i="1"/>
  <c r="R243" i="1"/>
  <c r="R242" i="1"/>
  <c r="Q241" i="1"/>
  <c r="R241" i="1" s="1"/>
  <c r="O241" i="1"/>
  <c r="R240" i="1"/>
  <c r="Q239" i="1"/>
  <c r="R239" i="1" s="1"/>
  <c r="O239" i="1"/>
  <c r="Q238" i="1"/>
  <c r="R238" i="1" s="1"/>
  <c r="O238" i="1"/>
  <c r="Q237" i="1"/>
  <c r="R237" i="1" s="1"/>
  <c r="O237" i="1"/>
  <c r="Q236" i="1"/>
  <c r="R236" i="1" s="1"/>
  <c r="O236" i="1"/>
  <c r="Q235" i="1"/>
  <c r="R235" i="1" s="1"/>
  <c r="O235" i="1"/>
  <c r="Q234" i="1"/>
  <c r="R234" i="1" s="1"/>
  <c r="O234" i="1"/>
  <c r="Q233" i="1"/>
  <c r="R233" i="1" s="1"/>
  <c r="O233" i="1"/>
  <c r="R232" i="1"/>
  <c r="Q231" i="1"/>
  <c r="R231" i="1" s="1"/>
  <c r="O231" i="1"/>
  <c r="N230" i="1"/>
  <c r="M230" i="1"/>
  <c r="L230" i="1"/>
  <c r="K230" i="1"/>
  <c r="J230" i="1"/>
  <c r="I230" i="1"/>
  <c r="H230" i="1"/>
  <c r="G230" i="1"/>
  <c r="F230" i="1"/>
  <c r="R229" i="1"/>
  <c r="R228" i="1"/>
  <c r="Q227" i="1"/>
  <c r="R227" i="1" s="1"/>
  <c r="O227" i="1"/>
  <c r="Q226" i="1"/>
  <c r="R226" i="1" s="1"/>
  <c r="O226" i="1"/>
  <c r="Q225" i="1"/>
  <c r="R225" i="1" s="1"/>
  <c r="O225" i="1"/>
  <c r="Q224" i="1"/>
  <c r="R224" i="1" s="1"/>
  <c r="O224" i="1"/>
  <c r="Q223" i="1"/>
  <c r="R223" i="1" s="1"/>
  <c r="O223" i="1"/>
  <c r="Q222" i="1"/>
  <c r="R222" i="1" s="1"/>
  <c r="O222" i="1"/>
  <c r="Q221" i="1"/>
  <c r="R221" i="1" s="1"/>
  <c r="O221" i="1"/>
  <c r="Q220" i="1"/>
  <c r="R220" i="1" s="1"/>
  <c r="O220" i="1"/>
  <c r="Q219" i="1"/>
  <c r="R219" i="1" s="1"/>
  <c r="O219" i="1"/>
  <c r="Q218" i="1"/>
  <c r="R218" i="1" s="1"/>
  <c r="O218" i="1"/>
  <c r="R217" i="1"/>
  <c r="Q216" i="1"/>
  <c r="R216" i="1" s="1"/>
  <c r="O216" i="1"/>
  <c r="N215" i="1"/>
  <c r="M215" i="1"/>
  <c r="L215" i="1"/>
  <c r="K215" i="1"/>
  <c r="J215" i="1"/>
  <c r="I215" i="1"/>
  <c r="H215" i="1"/>
  <c r="G215" i="1"/>
  <c r="F215" i="1"/>
  <c r="O214" i="1"/>
  <c r="Q214" i="1" s="1"/>
  <c r="R214" i="1" s="1"/>
  <c r="R213" i="1"/>
  <c r="Q212" i="1"/>
  <c r="R212" i="1" s="1"/>
  <c r="O212" i="1"/>
  <c r="Q211" i="1"/>
  <c r="R211" i="1" s="1"/>
  <c r="O211" i="1"/>
  <c r="Q210" i="1"/>
  <c r="R210" i="1" s="1"/>
  <c r="O210" i="1"/>
  <c r="Q209" i="1"/>
  <c r="R209" i="1" s="1"/>
  <c r="O209" i="1"/>
  <c r="Q208" i="1"/>
  <c r="R208" i="1" s="1"/>
  <c r="O208" i="1"/>
  <c r="Q207" i="1"/>
  <c r="R207" i="1" s="1"/>
  <c r="O207" i="1"/>
  <c r="Q206" i="1"/>
  <c r="R206" i="1" s="1"/>
  <c r="O206" i="1"/>
  <c r="R205" i="1"/>
  <c r="Q204" i="1"/>
  <c r="O204" i="1"/>
  <c r="N203" i="1"/>
  <c r="M203" i="1"/>
  <c r="L203" i="1"/>
  <c r="K203" i="1"/>
  <c r="J203" i="1"/>
  <c r="I203" i="1"/>
  <c r="H203" i="1"/>
  <c r="G203" i="1"/>
  <c r="F203" i="1"/>
  <c r="O202" i="1"/>
  <c r="Q202" i="1" s="1"/>
  <c r="R202" i="1" s="1"/>
  <c r="R201" i="1"/>
  <c r="Q200" i="1"/>
  <c r="R200" i="1" s="1"/>
  <c r="O200" i="1"/>
  <c r="Q199" i="1"/>
  <c r="R199" i="1" s="1"/>
  <c r="O199" i="1"/>
  <c r="Q198" i="1"/>
  <c r="R198" i="1" s="1"/>
  <c r="O198" i="1"/>
  <c r="Q197" i="1"/>
  <c r="R197" i="1" s="1"/>
  <c r="O197" i="1"/>
  <c r="Q196" i="1"/>
  <c r="R196" i="1" s="1"/>
  <c r="O196" i="1"/>
  <c r="Q195" i="1"/>
  <c r="R195" i="1" s="1"/>
  <c r="O195" i="1"/>
  <c r="Q194" i="1"/>
  <c r="R194" i="1" s="1"/>
  <c r="O194" i="1"/>
  <c r="Q193" i="1"/>
  <c r="R193" i="1" s="1"/>
  <c r="O193" i="1"/>
  <c r="Q192" i="1"/>
  <c r="R192" i="1" s="1"/>
  <c r="O192" i="1"/>
  <c r="Q191" i="1"/>
  <c r="R191" i="1" s="1"/>
  <c r="O191" i="1"/>
  <c r="Q190" i="1"/>
  <c r="R190" i="1" s="1"/>
  <c r="O190" i="1"/>
  <c r="Q189" i="1"/>
  <c r="R189" i="1" s="1"/>
  <c r="O189" i="1"/>
  <c r="R188" i="1"/>
  <c r="Q187" i="1"/>
  <c r="O187" i="1"/>
  <c r="N186" i="1"/>
  <c r="M186" i="1"/>
  <c r="L186" i="1"/>
  <c r="K186" i="1"/>
  <c r="J186" i="1"/>
  <c r="I186" i="1"/>
  <c r="H186" i="1"/>
  <c r="G186" i="1"/>
  <c r="F186" i="1"/>
  <c r="O185" i="1"/>
  <c r="Q185" i="1" s="1"/>
  <c r="R185" i="1" s="1"/>
  <c r="R184" i="1"/>
  <c r="Q183" i="1"/>
  <c r="R183" i="1" s="1"/>
  <c r="O183" i="1"/>
  <c r="Q182" i="1"/>
  <c r="R182" i="1" s="1"/>
  <c r="O182" i="1"/>
  <c r="Q181" i="1"/>
  <c r="R181" i="1" s="1"/>
  <c r="O181" i="1"/>
  <c r="Q180" i="1"/>
  <c r="R180" i="1" s="1"/>
  <c r="O180" i="1"/>
  <c r="Q179" i="1"/>
  <c r="R179" i="1" s="1"/>
  <c r="O179" i="1"/>
  <c r="Q178" i="1"/>
  <c r="R178" i="1" s="1"/>
  <c r="O178" i="1"/>
  <c r="Q177" i="1"/>
  <c r="R177" i="1" s="1"/>
  <c r="O177" i="1"/>
  <c r="Q176" i="1"/>
  <c r="R176" i="1" s="1"/>
  <c r="O176" i="1"/>
  <c r="Q175" i="1"/>
  <c r="R175" i="1" s="1"/>
  <c r="O175" i="1"/>
  <c r="R174" i="1"/>
  <c r="Q173" i="1"/>
  <c r="O173" i="1"/>
  <c r="O172" i="1"/>
  <c r="N172" i="1"/>
  <c r="M172" i="1"/>
  <c r="L172" i="1"/>
  <c r="K172" i="1"/>
  <c r="J172" i="1"/>
  <c r="I172" i="1"/>
  <c r="H172" i="1"/>
  <c r="G172" i="1"/>
  <c r="F172" i="1"/>
  <c r="Q171" i="1"/>
  <c r="R171" i="1" s="1"/>
  <c r="R170" i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R163" i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1" i="1"/>
  <c r="Q150" i="1"/>
  <c r="R150" i="1" s="1"/>
  <c r="N149" i="1"/>
  <c r="M149" i="1"/>
  <c r="L149" i="1"/>
  <c r="K149" i="1"/>
  <c r="J149" i="1"/>
  <c r="I149" i="1"/>
  <c r="H149" i="1"/>
  <c r="G149" i="1"/>
  <c r="F149" i="1"/>
  <c r="O148" i="1"/>
  <c r="Q148" i="1" s="1"/>
  <c r="R148" i="1" s="1"/>
  <c r="R147" i="1"/>
  <c r="Q146" i="1"/>
  <c r="R146" i="1" s="1"/>
  <c r="O146" i="1"/>
  <c r="Q145" i="1"/>
  <c r="R145" i="1" s="1"/>
  <c r="O145" i="1"/>
  <c r="Q144" i="1"/>
  <c r="R144" i="1" s="1"/>
  <c r="O144" i="1"/>
  <c r="R143" i="1"/>
  <c r="Q142" i="1"/>
  <c r="R142" i="1" s="1"/>
  <c r="O142" i="1"/>
  <c r="Q141" i="1"/>
  <c r="R141" i="1" s="1"/>
  <c r="O141" i="1"/>
  <c r="Q140" i="1"/>
  <c r="R140" i="1" s="1"/>
  <c r="O140" i="1"/>
  <c r="Q139" i="1"/>
  <c r="O139" i="1"/>
  <c r="Q138" i="1"/>
  <c r="R138" i="1" s="1"/>
  <c r="O138" i="1"/>
  <c r="R137" i="1"/>
  <c r="Q136" i="1"/>
  <c r="R136" i="1" s="1"/>
  <c r="O136" i="1"/>
  <c r="N135" i="1"/>
  <c r="M135" i="1"/>
  <c r="L135" i="1"/>
  <c r="K135" i="1"/>
  <c r="J135" i="1"/>
  <c r="I135" i="1"/>
  <c r="H135" i="1"/>
  <c r="G135" i="1"/>
  <c r="F135" i="1"/>
  <c r="R134" i="1"/>
  <c r="R133" i="1"/>
  <c r="Q132" i="1"/>
  <c r="R132" i="1" s="1"/>
  <c r="O132" i="1"/>
  <c r="Q131" i="1"/>
  <c r="R131" i="1" s="1"/>
  <c r="O131" i="1"/>
  <c r="Q130" i="1"/>
  <c r="R130" i="1" s="1"/>
  <c r="O130" i="1"/>
  <c r="R129" i="1"/>
  <c r="Q128" i="1"/>
  <c r="R128" i="1" s="1"/>
  <c r="O128" i="1"/>
  <c r="Q127" i="1"/>
  <c r="R127" i="1" s="1"/>
  <c r="O127" i="1"/>
  <c r="Q126" i="1"/>
  <c r="O126" i="1"/>
  <c r="Q125" i="1"/>
  <c r="R125" i="1" s="1"/>
  <c r="O125" i="1"/>
  <c r="R124" i="1"/>
  <c r="Q123" i="1"/>
  <c r="R123" i="1" s="1"/>
  <c r="O123" i="1"/>
  <c r="N122" i="1"/>
  <c r="M122" i="1"/>
  <c r="L122" i="1"/>
  <c r="K122" i="1"/>
  <c r="J122" i="1"/>
  <c r="I122" i="1"/>
  <c r="H122" i="1"/>
  <c r="G122" i="1"/>
  <c r="F122" i="1"/>
  <c r="O121" i="1"/>
  <c r="Q121" i="1" s="1"/>
  <c r="R121" i="1" s="1"/>
  <c r="R120" i="1"/>
  <c r="Q119" i="1"/>
  <c r="R119" i="1" s="1"/>
  <c r="O119" i="1"/>
  <c r="R118" i="1"/>
  <c r="Q117" i="1"/>
  <c r="R117" i="1" s="1"/>
  <c r="O117" i="1"/>
  <c r="Q116" i="1"/>
  <c r="R116" i="1" s="1"/>
  <c r="O116" i="1"/>
  <c r="Q115" i="1"/>
  <c r="R115" i="1" s="1"/>
  <c r="O115" i="1"/>
  <c r="Q114" i="1"/>
  <c r="R114" i="1" s="1"/>
  <c r="O114" i="1"/>
  <c r="Q113" i="1"/>
  <c r="R113" i="1" s="1"/>
  <c r="O113" i="1"/>
  <c r="Q112" i="1"/>
  <c r="R112" i="1" s="1"/>
  <c r="O112" i="1"/>
  <c r="Q111" i="1"/>
  <c r="R111" i="1" s="1"/>
  <c r="O111" i="1"/>
  <c r="Q110" i="1"/>
  <c r="R110" i="1" s="1"/>
  <c r="O110" i="1"/>
  <c r="Q109" i="1"/>
  <c r="R109" i="1" s="1"/>
  <c r="O109" i="1"/>
  <c r="Q108" i="1"/>
  <c r="R108" i="1" s="1"/>
  <c r="O108" i="1"/>
  <c r="Q107" i="1"/>
  <c r="O107" i="1"/>
  <c r="Q106" i="1"/>
  <c r="R106" i="1" s="1"/>
  <c r="O106" i="1"/>
  <c r="R105" i="1"/>
  <c r="Q104" i="1"/>
  <c r="R104" i="1" s="1"/>
  <c r="O104" i="1"/>
  <c r="N103" i="1"/>
  <c r="M103" i="1"/>
  <c r="L103" i="1"/>
  <c r="K103" i="1"/>
  <c r="J103" i="1"/>
  <c r="I103" i="1"/>
  <c r="H103" i="1"/>
  <c r="G103" i="1"/>
  <c r="F103" i="1"/>
  <c r="O102" i="1"/>
  <c r="Q102" i="1" s="1"/>
  <c r="R102" i="1" s="1"/>
  <c r="R101" i="1"/>
  <c r="Q100" i="1"/>
  <c r="R100" i="1" s="1"/>
  <c r="Q99" i="1"/>
  <c r="R99" i="1" s="1"/>
  <c r="Q98" i="1"/>
  <c r="R98" i="1" s="1"/>
  <c r="Q97" i="1"/>
  <c r="O97" i="1"/>
  <c r="Q96" i="1"/>
  <c r="R96" i="1" s="1"/>
  <c r="Q95" i="1"/>
  <c r="R95" i="1" s="1"/>
  <c r="O95" i="1"/>
  <c r="R94" i="1"/>
  <c r="Q93" i="1"/>
  <c r="R93" i="1" s="1"/>
  <c r="O93" i="1"/>
  <c r="N92" i="1"/>
  <c r="M92" i="1"/>
  <c r="L92" i="1"/>
  <c r="K92" i="1"/>
  <c r="J92" i="1"/>
  <c r="I92" i="1"/>
  <c r="H92" i="1"/>
  <c r="G92" i="1"/>
  <c r="F92" i="1"/>
  <c r="O91" i="1"/>
  <c r="Q91" i="1" s="1"/>
  <c r="R91" i="1" s="1"/>
  <c r="R90" i="1"/>
  <c r="Q89" i="1"/>
  <c r="R89" i="1" s="1"/>
  <c r="O89" i="1"/>
  <c r="Q88" i="1"/>
  <c r="R88" i="1" s="1"/>
  <c r="O88" i="1"/>
  <c r="R87" i="1"/>
  <c r="Q86" i="1"/>
  <c r="R86" i="1" s="1"/>
  <c r="O86" i="1"/>
  <c r="Q85" i="1"/>
  <c r="R85" i="1" s="1"/>
  <c r="O85" i="1"/>
  <c r="Q84" i="1"/>
  <c r="R84" i="1" s="1"/>
  <c r="O84" i="1"/>
  <c r="Q83" i="1"/>
  <c r="R83" i="1" s="1"/>
  <c r="O83" i="1"/>
  <c r="Q82" i="1"/>
  <c r="R82" i="1" s="1"/>
  <c r="O82" i="1"/>
  <c r="Q81" i="1"/>
  <c r="R81" i="1" s="1"/>
  <c r="O81" i="1"/>
  <c r="Q80" i="1"/>
  <c r="R80" i="1" s="1"/>
  <c r="O80" i="1"/>
  <c r="Q79" i="1"/>
  <c r="R79" i="1" s="1"/>
  <c r="O79" i="1"/>
  <c r="Q78" i="1"/>
  <c r="R78" i="1" s="1"/>
  <c r="O78" i="1"/>
  <c r="Q77" i="1"/>
  <c r="O77" i="1"/>
  <c r="Q76" i="1"/>
  <c r="R76" i="1" s="1"/>
  <c r="O76" i="1"/>
  <c r="R75" i="1"/>
  <c r="Q74" i="1"/>
  <c r="R74" i="1" s="1"/>
  <c r="O74" i="1"/>
  <c r="N73" i="1"/>
  <c r="M73" i="1"/>
  <c r="L73" i="1"/>
  <c r="K73" i="1"/>
  <c r="J73" i="1"/>
  <c r="I73" i="1"/>
  <c r="H73" i="1"/>
  <c r="G73" i="1"/>
  <c r="F73" i="1"/>
  <c r="O72" i="1"/>
  <c r="Q72" i="1" s="1"/>
  <c r="R72" i="1" s="1"/>
  <c r="R71" i="1"/>
  <c r="Q70" i="1"/>
  <c r="R70" i="1" s="1"/>
  <c r="O70" i="1"/>
  <c r="Q69" i="1"/>
  <c r="R69" i="1" s="1"/>
  <c r="O69" i="1"/>
  <c r="Q68" i="1"/>
  <c r="R68" i="1" s="1"/>
  <c r="O68" i="1"/>
  <c r="Q67" i="1"/>
  <c r="R67" i="1" s="1"/>
  <c r="O67" i="1"/>
  <c r="Q66" i="1"/>
  <c r="R66" i="1" s="1"/>
  <c r="O66" i="1"/>
  <c r="Q65" i="1"/>
  <c r="R65" i="1" s="1"/>
  <c r="O65" i="1"/>
  <c r="Q64" i="1"/>
  <c r="R64" i="1" s="1"/>
  <c r="O64" i="1"/>
  <c r="R63" i="1"/>
  <c r="Q62" i="1"/>
  <c r="O62" i="1"/>
  <c r="N61" i="1"/>
  <c r="M61" i="1"/>
  <c r="L61" i="1"/>
  <c r="K61" i="1"/>
  <c r="J61" i="1"/>
  <c r="I61" i="1"/>
  <c r="H61" i="1"/>
  <c r="G61" i="1"/>
  <c r="F61" i="1"/>
  <c r="O60" i="1"/>
  <c r="Q60" i="1" s="1"/>
  <c r="R60" i="1" s="1"/>
  <c r="R59" i="1"/>
  <c r="Q58" i="1"/>
  <c r="R58" i="1" s="1"/>
  <c r="O58" i="1"/>
  <c r="Q57" i="1"/>
  <c r="R57" i="1" s="1"/>
  <c r="O57" i="1"/>
  <c r="Q56" i="1"/>
  <c r="R56" i="1" s="1"/>
  <c r="O56" i="1"/>
  <c r="Q55" i="1"/>
  <c r="R55" i="1" s="1"/>
  <c r="O55" i="1"/>
  <c r="Q54" i="1"/>
  <c r="R54" i="1" s="1"/>
  <c r="O54" i="1"/>
  <c r="Q53" i="1"/>
  <c r="R53" i="1" s="1"/>
  <c r="O53" i="1"/>
  <c r="Q52" i="1"/>
  <c r="R52" i="1" s="1"/>
  <c r="O52" i="1"/>
  <c r="Q51" i="1"/>
  <c r="R51" i="1" s="1"/>
  <c r="O51" i="1"/>
  <c r="Q50" i="1"/>
  <c r="R50" i="1" s="1"/>
  <c r="O50" i="1"/>
  <c r="Q49" i="1"/>
  <c r="R49" i="1" s="1"/>
  <c r="O49" i="1"/>
  <c r="Q48" i="1"/>
  <c r="R48" i="1" s="1"/>
  <c r="O48" i="1"/>
  <c r="Q47" i="1"/>
  <c r="R47" i="1" s="1"/>
  <c r="O47" i="1"/>
  <c r="Q46" i="1"/>
  <c r="R46" i="1" s="1"/>
  <c r="O46" i="1"/>
  <c r="Q45" i="1"/>
  <c r="R45" i="1" s="1"/>
  <c r="O45" i="1"/>
  <c r="Q44" i="1"/>
  <c r="R44" i="1" s="1"/>
  <c r="O44" i="1"/>
  <c r="Q43" i="1"/>
  <c r="R43" i="1" s="1"/>
  <c r="O43" i="1"/>
  <c r="R42" i="1"/>
  <c r="Q41" i="1"/>
  <c r="O41" i="1"/>
  <c r="N40" i="1"/>
  <c r="M40" i="1"/>
  <c r="L40" i="1"/>
  <c r="K40" i="1"/>
  <c r="J40" i="1"/>
  <c r="I40" i="1"/>
  <c r="H40" i="1"/>
  <c r="G40" i="1"/>
  <c r="F40" i="1"/>
  <c r="O39" i="1"/>
  <c r="Q39" i="1" s="1"/>
  <c r="R39" i="1" s="1"/>
  <c r="R38" i="1"/>
  <c r="Q37" i="1"/>
  <c r="R37" i="1" s="1"/>
  <c r="O37" i="1"/>
  <c r="Q36" i="1"/>
  <c r="R36" i="1" s="1"/>
  <c r="O36" i="1"/>
  <c r="Q35" i="1"/>
  <c r="R35" i="1" s="1"/>
  <c r="O35" i="1"/>
  <c r="Q34" i="1"/>
  <c r="R34" i="1" s="1"/>
  <c r="O34" i="1"/>
  <c r="R33" i="1"/>
  <c r="Q32" i="1"/>
  <c r="R32" i="1" s="1"/>
  <c r="O32" i="1"/>
  <c r="Q31" i="1"/>
  <c r="R31" i="1" s="1"/>
  <c r="O31" i="1"/>
  <c r="Q30" i="1"/>
  <c r="R30" i="1" s="1"/>
  <c r="O30" i="1"/>
  <c r="Q29" i="1"/>
  <c r="R29" i="1" s="1"/>
  <c r="O29" i="1"/>
  <c r="Q28" i="1"/>
  <c r="R28" i="1" s="1"/>
  <c r="O28" i="1"/>
  <c r="Q27" i="1"/>
  <c r="R27" i="1" s="1"/>
  <c r="O27" i="1"/>
  <c r="Q26" i="1"/>
  <c r="O26" i="1"/>
  <c r="Q25" i="1"/>
  <c r="R25" i="1" s="1"/>
  <c r="O25" i="1"/>
  <c r="R24" i="1"/>
  <c r="Q23" i="1"/>
  <c r="R23" i="1" s="1"/>
  <c r="O23" i="1"/>
  <c r="N22" i="1"/>
  <c r="M22" i="1"/>
  <c r="L22" i="1"/>
  <c r="K22" i="1"/>
  <c r="J22" i="1"/>
  <c r="I22" i="1"/>
  <c r="H22" i="1"/>
  <c r="G22" i="1"/>
  <c r="F22" i="1"/>
  <c r="Q21" i="1"/>
  <c r="R21" i="1" s="1"/>
  <c r="O21" i="1"/>
  <c r="R20" i="1"/>
  <c r="Q19" i="1"/>
  <c r="R19" i="1" s="1"/>
  <c r="O19" i="1"/>
  <c r="Q18" i="1"/>
  <c r="R18" i="1" s="1"/>
  <c r="O18" i="1"/>
  <c r="Q17" i="1"/>
  <c r="R17" i="1" s="1"/>
  <c r="O17" i="1"/>
  <c r="Q16" i="1"/>
  <c r="R16" i="1" s="1"/>
  <c r="O16" i="1"/>
  <c r="Q15" i="1"/>
  <c r="R15" i="1" s="1"/>
  <c r="O15" i="1"/>
  <c r="Q14" i="1"/>
  <c r="R14" i="1" s="1"/>
  <c r="O14" i="1"/>
  <c r="R13" i="1"/>
  <c r="Q12" i="1"/>
  <c r="R12" i="1" s="1"/>
  <c r="O12" i="1"/>
  <c r="Q11" i="1"/>
  <c r="R11" i="1" s="1"/>
  <c r="O11" i="1"/>
  <c r="Q10" i="1"/>
  <c r="R10" i="1" s="1"/>
  <c r="O10" i="1"/>
  <c r="Q9" i="1"/>
  <c r="R9" i="1" s="1"/>
  <c r="O9" i="1"/>
  <c r="Q8" i="1"/>
  <c r="R8" i="1" s="1"/>
  <c r="O8" i="1"/>
  <c r="Q7" i="1"/>
  <c r="R7" i="1" s="1"/>
  <c r="O7" i="1"/>
  <c r="R6" i="1"/>
  <c r="Q5" i="1"/>
  <c r="R5" i="1" s="1"/>
  <c r="O5" i="1"/>
  <c r="AG50" i="4"/>
  <c r="AI50" i="4" s="1"/>
  <c r="AF50" i="4"/>
  <c r="AH50" i="4" s="1"/>
  <c r="AG49" i="4"/>
  <c r="AI49" i="4" s="1"/>
  <c r="AF49" i="4"/>
  <c r="AH49" i="4" s="1"/>
  <c r="AG48" i="4"/>
  <c r="AI48" i="4" s="1"/>
  <c r="AF48" i="4"/>
  <c r="AH48" i="4" s="1"/>
  <c r="AG47" i="4"/>
  <c r="AI47" i="4" s="1"/>
  <c r="AF47" i="4"/>
  <c r="AH47" i="4" s="1"/>
  <c r="AG46" i="4"/>
  <c r="AI46" i="4" s="1"/>
  <c r="AF46" i="4"/>
  <c r="AH46" i="4" s="1"/>
  <c r="AG45" i="4"/>
  <c r="AI45" i="4" s="1"/>
  <c r="AF45" i="4"/>
  <c r="AH45" i="4" s="1"/>
  <c r="AG44" i="4"/>
  <c r="AI44" i="4" s="1"/>
  <c r="AF44" i="4"/>
  <c r="AH44" i="4" s="1"/>
  <c r="AG43" i="4"/>
  <c r="AI43" i="4" s="1"/>
  <c r="AF43" i="4"/>
  <c r="AH43" i="4" s="1"/>
  <c r="AG42" i="4"/>
  <c r="AI42" i="4" s="1"/>
  <c r="AF42" i="4"/>
  <c r="AH42" i="4" s="1"/>
  <c r="AG41" i="4"/>
  <c r="AI41" i="4" s="1"/>
  <c r="AF41" i="4"/>
  <c r="AH41" i="4" s="1"/>
  <c r="AC41" i="4"/>
  <c r="AB41" i="4"/>
  <c r="AA41" i="4"/>
  <c r="O41" i="4"/>
  <c r="AG40" i="4"/>
  <c r="AI40" i="4" s="1"/>
  <c r="AF40" i="4"/>
  <c r="AH40" i="4" s="1"/>
  <c r="AG39" i="4"/>
  <c r="AI39" i="4" s="1"/>
  <c r="AF39" i="4"/>
  <c r="AH39" i="4" s="1"/>
  <c r="AC39" i="4"/>
  <c r="AB39" i="4"/>
  <c r="AA39" i="4"/>
  <c r="Y39" i="4"/>
  <c r="T39" i="4"/>
  <c r="O39" i="4"/>
  <c r="AG38" i="4"/>
  <c r="AI38" i="4" s="1"/>
  <c r="AF38" i="4"/>
  <c r="AH38" i="4" s="1"/>
  <c r="AC38" i="4"/>
  <c r="AB38" i="4"/>
  <c r="AA38" i="4"/>
  <c r="Y38" i="4"/>
  <c r="T38" i="4"/>
  <c r="O38" i="4"/>
  <c r="AG37" i="4"/>
  <c r="AI37" i="4" s="1"/>
  <c r="AF37" i="4"/>
  <c r="AH37" i="4" s="1"/>
  <c r="AC37" i="4"/>
  <c r="AB37" i="4"/>
  <c r="AA37" i="4"/>
  <c r="Y37" i="4"/>
  <c r="T37" i="4"/>
  <c r="O37" i="4"/>
  <c r="AG36" i="4"/>
  <c r="AI36" i="4" s="1"/>
  <c r="AF36" i="4"/>
  <c r="AH36" i="4" s="1"/>
  <c r="AC36" i="4"/>
  <c r="AB36" i="4"/>
  <c r="AA36" i="4"/>
  <c r="Y36" i="4"/>
  <c r="T36" i="4"/>
  <c r="O36" i="4"/>
  <c r="AG35" i="4"/>
  <c r="AI35" i="4" s="1"/>
  <c r="AF35" i="4"/>
  <c r="AH35" i="4" s="1"/>
  <c r="AC35" i="4"/>
  <c r="AB35" i="4"/>
  <c r="AA35" i="4"/>
  <c r="Y35" i="4"/>
  <c r="T35" i="4"/>
  <c r="O35" i="4"/>
  <c r="AG34" i="4"/>
  <c r="AI34" i="4" s="1"/>
  <c r="AF34" i="4"/>
  <c r="AH34" i="4" s="1"/>
  <c r="AC34" i="4"/>
  <c r="AB34" i="4"/>
  <c r="AA34" i="4"/>
  <c r="Y34" i="4"/>
  <c r="T34" i="4"/>
  <c r="O34" i="4"/>
  <c r="AG33" i="4"/>
  <c r="AI33" i="4" s="1"/>
  <c r="AF33" i="4"/>
  <c r="AH33" i="4" s="1"/>
  <c r="AC33" i="4"/>
  <c r="AB33" i="4"/>
  <c r="AA33" i="4"/>
  <c r="Y33" i="4"/>
  <c r="T33" i="4"/>
  <c r="O33" i="4"/>
  <c r="AG32" i="4"/>
  <c r="AI32" i="4" s="1"/>
  <c r="AF32" i="4"/>
  <c r="AH32" i="4" s="1"/>
  <c r="AC32" i="4"/>
  <c r="AB32" i="4"/>
  <c r="AA32" i="4"/>
  <c r="Y32" i="4"/>
  <c r="T32" i="4"/>
  <c r="O32" i="4"/>
  <c r="AG31" i="4"/>
  <c r="AI31" i="4" s="1"/>
  <c r="AF31" i="4"/>
  <c r="AH31" i="4" s="1"/>
  <c r="AC31" i="4"/>
  <c r="AB31" i="4"/>
  <c r="AA31" i="4"/>
  <c r="Y31" i="4"/>
  <c r="T31" i="4"/>
  <c r="O31" i="4"/>
  <c r="AG30" i="4"/>
  <c r="AI30" i="4" s="1"/>
  <c r="AF30" i="4"/>
  <c r="AH30" i="4" s="1"/>
  <c r="AC30" i="4"/>
  <c r="AB30" i="4"/>
  <c r="AA30" i="4"/>
  <c r="Y30" i="4"/>
  <c r="T30" i="4"/>
  <c r="O30" i="4"/>
  <c r="AG29" i="4"/>
  <c r="AI29" i="4" s="1"/>
  <c r="AF29" i="4"/>
  <c r="AH29" i="4" s="1"/>
  <c r="AC29" i="4"/>
  <c r="AB29" i="4"/>
  <c r="AA29" i="4"/>
  <c r="Y29" i="4"/>
  <c r="T29" i="4"/>
  <c r="O29" i="4"/>
  <c r="AG28" i="4"/>
  <c r="AI28" i="4" s="1"/>
  <c r="AF28" i="4"/>
  <c r="AH28" i="4" s="1"/>
  <c r="AC28" i="4"/>
  <c r="AB28" i="4"/>
  <c r="AA28" i="4"/>
  <c r="Y28" i="4"/>
  <c r="T28" i="4"/>
  <c r="O28" i="4"/>
  <c r="AG27" i="4"/>
  <c r="AI27" i="4" s="1"/>
  <c r="AF27" i="4"/>
  <c r="AH27" i="4" s="1"/>
  <c r="AC27" i="4"/>
  <c r="AB27" i="4"/>
  <c r="AA27" i="4"/>
  <c r="Y27" i="4"/>
  <c r="T27" i="4"/>
  <c r="O27" i="4"/>
  <c r="AG26" i="4"/>
  <c r="AI26" i="4" s="1"/>
  <c r="AF26" i="4"/>
  <c r="AH26" i="4" s="1"/>
  <c r="AC26" i="4"/>
  <c r="AB26" i="4"/>
  <c r="AA26" i="4"/>
  <c r="Y26" i="4"/>
  <c r="T26" i="4"/>
  <c r="O26" i="4"/>
  <c r="AG25" i="4"/>
  <c r="AI25" i="4" s="1"/>
  <c r="AF25" i="4"/>
  <c r="AH25" i="4" s="1"/>
  <c r="AC25" i="4"/>
  <c r="AB25" i="4"/>
  <c r="AA25" i="4"/>
  <c r="Y25" i="4"/>
  <c r="T25" i="4"/>
  <c r="O25" i="4"/>
  <c r="AG24" i="4"/>
  <c r="AI24" i="4" s="1"/>
  <c r="AF24" i="4"/>
  <c r="AH24" i="4" s="1"/>
  <c r="AC24" i="4"/>
  <c r="AB24" i="4"/>
  <c r="AA24" i="4"/>
  <c r="Y24" i="4"/>
  <c r="T24" i="4"/>
  <c r="O24" i="4"/>
  <c r="AG23" i="4"/>
  <c r="AI23" i="4" s="1"/>
  <c r="AF23" i="4"/>
  <c r="AH23" i="4" s="1"/>
  <c r="AC23" i="4"/>
  <c r="AB23" i="4"/>
  <c r="AA23" i="4"/>
  <c r="Y23" i="4"/>
  <c r="T23" i="4"/>
  <c r="O23" i="4"/>
  <c r="AG22" i="4"/>
  <c r="AI22" i="4" s="1"/>
  <c r="AF22" i="4"/>
  <c r="AH22" i="4" s="1"/>
  <c r="AC22" i="4"/>
  <c r="AB22" i="4"/>
  <c r="AA22" i="4"/>
  <c r="Y22" i="4"/>
  <c r="T22" i="4"/>
  <c r="O22" i="4"/>
  <c r="AG21" i="4"/>
  <c r="AI21" i="4" s="1"/>
  <c r="AF21" i="4"/>
  <c r="AH21" i="4" s="1"/>
  <c r="AC21" i="4"/>
  <c r="AB21" i="4"/>
  <c r="AA21" i="4"/>
  <c r="Y21" i="4"/>
  <c r="T21" i="4"/>
  <c r="O21" i="4"/>
  <c r="AG20" i="4"/>
  <c r="AI20" i="4" s="1"/>
  <c r="AF20" i="4"/>
  <c r="AH20" i="4" s="1"/>
  <c r="AC20" i="4"/>
  <c r="AB20" i="4"/>
  <c r="AA20" i="4"/>
  <c r="Y20" i="4"/>
  <c r="T20" i="4"/>
  <c r="O20" i="4"/>
  <c r="AG19" i="4"/>
  <c r="AI19" i="4" s="1"/>
  <c r="AF19" i="4"/>
  <c r="AH19" i="4" s="1"/>
  <c r="AC19" i="4"/>
  <c r="AB19" i="4"/>
  <c r="AA19" i="4"/>
  <c r="Y19" i="4"/>
  <c r="T19" i="4"/>
  <c r="O19" i="4"/>
  <c r="AG18" i="4"/>
  <c r="AI18" i="4" s="1"/>
  <c r="AF18" i="4"/>
  <c r="AH18" i="4" s="1"/>
  <c r="AC18" i="4"/>
  <c r="AB18" i="4"/>
  <c r="AA18" i="4"/>
  <c r="Y18" i="4"/>
  <c r="T18" i="4"/>
  <c r="O18" i="4"/>
  <c r="AG17" i="4"/>
  <c r="AI17" i="4" s="1"/>
  <c r="AF17" i="4"/>
  <c r="AH17" i="4" s="1"/>
  <c r="AC17" i="4"/>
  <c r="AB17" i="4"/>
  <c r="AA17" i="4"/>
  <c r="Y17" i="4"/>
  <c r="T17" i="4"/>
  <c r="O17" i="4"/>
  <c r="AG16" i="4"/>
  <c r="AI16" i="4" s="1"/>
  <c r="AF16" i="4"/>
  <c r="AH16" i="4" s="1"/>
  <c r="AC16" i="4"/>
  <c r="AB16" i="4"/>
  <c r="AA16" i="4"/>
  <c r="Y16" i="4"/>
  <c r="T16" i="4"/>
  <c r="O16" i="4"/>
  <c r="AG15" i="4"/>
  <c r="AI15" i="4" s="1"/>
  <c r="AF15" i="4"/>
  <c r="AH15" i="4" s="1"/>
  <c r="AC15" i="4"/>
  <c r="AB15" i="4"/>
  <c r="AA15" i="4"/>
  <c r="Y15" i="4"/>
  <c r="T15" i="4"/>
  <c r="O15" i="4"/>
  <c r="AG14" i="4"/>
  <c r="AI14" i="4" s="1"/>
  <c r="AF14" i="4"/>
  <c r="AH14" i="4" s="1"/>
  <c r="AC14" i="4"/>
  <c r="AB14" i="4"/>
  <c r="AA14" i="4"/>
  <c r="Y14" i="4"/>
  <c r="T14" i="4"/>
  <c r="O14" i="4"/>
  <c r="AG13" i="4"/>
  <c r="AC12" i="4"/>
  <c r="AB12" i="4"/>
  <c r="AA12" i="4"/>
  <c r="Y12" i="4"/>
  <c r="T12" i="4"/>
  <c r="J12" i="4"/>
  <c r="N12" i="4" s="1"/>
  <c r="AC11" i="4"/>
  <c r="AB11" i="4"/>
  <c r="AA11" i="4"/>
  <c r="Y11" i="4"/>
  <c r="T11" i="4"/>
  <c r="J11" i="4"/>
  <c r="N11" i="4" s="1"/>
  <c r="AF11" i="4" s="1"/>
  <c r="AH11" i="4" s="1"/>
  <c r="AC10" i="4"/>
  <c r="AB10" i="4"/>
  <c r="AA10" i="4"/>
  <c r="Y10" i="4"/>
  <c r="T10" i="4"/>
  <c r="J10" i="4"/>
  <c r="N10" i="4" s="1"/>
  <c r="J9" i="4"/>
  <c r="N9" i="4" s="1"/>
  <c r="AF9" i="4" s="1"/>
  <c r="AH9" i="4" s="1"/>
  <c r="J8" i="4"/>
  <c r="N8" i="4" s="1"/>
  <c r="J7" i="4"/>
  <c r="N7" i="4" s="1"/>
  <c r="AF7" i="4" s="1"/>
  <c r="AH7" i="4" s="1"/>
  <c r="AC6" i="4"/>
  <c r="AB6" i="4"/>
  <c r="AA6" i="4"/>
  <c r="Y6" i="4"/>
  <c r="T6" i="4"/>
  <c r="J6" i="4"/>
  <c r="N6" i="4" s="1"/>
  <c r="Q1382" i="1" l="1"/>
  <c r="R1382" i="1" s="1"/>
  <c r="AD12" i="4"/>
  <c r="AE12" i="4" s="1"/>
  <c r="O1309" i="1"/>
  <c r="O935" i="1"/>
  <c r="O149" i="1"/>
  <c r="O346" i="1"/>
  <c r="L612" i="1"/>
  <c r="O800" i="1"/>
  <c r="H1471" i="1"/>
  <c r="O61" i="1"/>
  <c r="O259" i="1"/>
  <c r="Q330" i="1"/>
  <c r="R330" i="1" s="1"/>
  <c r="O1057" i="1"/>
  <c r="AD14" i="4"/>
  <c r="AE14" i="4" s="1"/>
  <c r="AD15" i="4"/>
  <c r="AE15" i="4" s="1"/>
  <c r="AD16" i="4"/>
  <c r="AE16" i="4" s="1"/>
  <c r="AD17" i="4"/>
  <c r="AE17" i="4" s="1"/>
  <c r="AD18" i="4"/>
  <c r="AE18" i="4" s="1"/>
  <c r="AD19" i="4"/>
  <c r="AE19" i="4" s="1"/>
  <c r="AD20" i="4"/>
  <c r="AE20" i="4" s="1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D31" i="4"/>
  <c r="AE31" i="4" s="1"/>
  <c r="AD32" i="4"/>
  <c r="AE32" i="4" s="1"/>
  <c r="AD33" i="4"/>
  <c r="AE33" i="4" s="1"/>
  <c r="AD34" i="4"/>
  <c r="AE34" i="4" s="1"/>
  <c r="AD35" i="4"/>
  <c r="AE35" i="4" s="1"/>
  <c r="AD36" i="4"/>
  <c r="AE36" i="4" s="1"/>
  <c r="Q298" i="1"/>
  <c r="R298" i="1" s="1"/>
  <c r="Q313" i="1"/>
  <c r="R313" i="1" s="1"/>
  <c r="O313" i="1"/>
  <c r="Q497" i="1"/>
  <c r="R497" i="1" s="1"/>
  <c r="F1471" i="1"/>
  <c r="J1471" i="1"/>
  <c r="N1471" i="1"/>
  <c r="O276" i="1"/>
  <c r="Q172" i="1"/>
  <c r="R172" i="1" s="1"/>
  <c r="Q591" i="1"/>
  <c r="R591" i="1" s="1"/>
  <c r="O953" i="1"/>
  <c r="I1471" i="1"/>
  <c r="M1471" i="1"/>
  <c r="O103" i="1"/>
  <c r="Q149" i="1"/>
  <c r="R149" i="1" s="1"/>
  <c r="O186" i="1"/>
  <c r="O486" i="1"/>
  <c r="O559" i="1"/>
  <c r="O905" i="1"/>
  <c r="O1092" i="1"/>
  <c r="Q863" i="1"/>
  <c r="R863" i="1" s="1"/>
  <c r="Q1129" i="1"/>
  <c r="R1129" i="1" s="1"/>
  <c r="Q1324" i="1"/>
  <c r="R1324" i="1" s="1"/>
  <c r="O1356" i="1"/>
  <c r="O1373" i="1"/>
  <c r="L1382" i="1"/>
  <c r="O812" i="1"/>
  <c r="O921" i="1"/>
  <c r="Q1168" i="1"/>
  <c r="R1168" i="1" s="1"/>
  <c r="AD10" i="4"/>
  <c r="AE10" i="4" s="1"/>
  <c r="O40" i="1"/>
  <c r="O135" i="1"/>
  <c r="Q135" i="1"/>
  <c r="R135" i="1" s="1"/>
  <c r="O203" i="1"/>
  <c r="Q215" i="1"/>
  <c r="R215" i="1" s="1"/>
  <c r="O215" i="1"/>
  <c r="Q230" i="1"/>
  <c r="R230" i="1" s="1"/>
  <c r="Q244" i="1"/>
  <c r="R244" i="1" s="1"/>
  <c r="O298" i="1"/>
  <c r="O330" i="1"/>
  <c r="O338" i="1"/>
  <c r="Q377" i="1"/>
  <c r="R377" i="1" s="1"/>
  <c r="O416" i="1"/>
  <c r="Q416" i="1"/>
  <c r="R416" i="1" s="1"/>
  <c r="O580" i="1"/>
  <c r="AD6" i="4"/>
  <c r="AE6" i="4" s="1"/>
  <c r="AD11" i="4"/>
  <c r="AE11" i="4" s="1"/>
  <c r="AD41" i="4"/>
  <c r="AE41" i="4" s="1"/>
  <c r="Q338" i="1"/>
  <c r="R338" i="1" s="1"/>
  <c r="O361" i="1"/>
  <c r="O445" i="1"/>
  <c r="O466" i="1"/>
  <c r="Q529" i="1"/>
  <c r="R529" i="1" s="1"/>
  <c r="Q186" i="1"/>
  <c r="R186" i="1" s="1"/>
  <c r="Q276" i="1"/>
  <c r="R276" i="1" s="1"/>
  <c r="R299" i="1"/>
  <c r="AD37" i="4"/>
  <c r="AE37" i="4" s="1"/>
  <c r="AD38" i="4"/>
  <c r="AE38" i="4" s="1"/>
  <c r="AD39" i="4"/>
  <c r="AE39" i="4" s="1"/>
  <c r="O22" i="1"/>
  <c r="O92" i="1"/>
  <c r="Q92" i="1"/>
  <c r="R92" i="1" s="1"/>
  <c r="Q103" i="1"/>
  <c r="R103" i="1" s="1"/>
  <c r="O122" i="1"/>
  <c r="Q122" i="1"/>
  <c r="R122" i="1" s="1"/>
  <c r="R173" i="1"/>
  <c r="O230" i="1"/>
  <c r="O244" i="1"/>
  <c r="Q346" i="1"/>
  <c r="R346" i="1" s="1"/>
  <c r="Q361" i="1"/>
  <c r="R361" i="1" s="1"/>
  <c r="O377" i="1"/>
  <c r="L377" i="1"/>
  <c r="Q445" i="1"/>
  <c r="R445" i="1" s="1"/>
  <c r="Q466" i="1"/>
  <c r="R466" i="1" s="1"/>
  <c r="Q486" i="1"/>
  <c r="R486" i="1" s="1"/>
  <c r="R487" i="1"/>
  <c r="O497" i="1"/>
  <c r="O781" i="1"/>
  <c r="Q888" i="1"/>
  <c r="R888" i="1" s="1"/>
  <c r="Q905" i="1"/>
  <c r="R905" i="1" s="1"/>
  <c r="Q921" i="1"/>
  <c r="R921" i="1" s="1"/>
  <c r="Q1117" i="1"/>
  <c r="R1117" i="1" s="1"/>
  <c r="O1129" i="1"/>
  <c r="O1155" i="1"/>
  <c r="O1168" i="1"/>
  <c r="O1223" i="1"/>
  <c r="O1235" i="1"/>
  <c r="O1324" i="1"/>
  <c r="O1343" i="1"/>
  <c r="O1375" i="1"/>
  <c r="O1382" i="1" s="1"/>
  <c r="Q1434" i="1"/>
  <c r="R1440" i="1" s="1"/>
  <c r="Q1447" i="1"/>
  <c r="R1453" i="1" s="1"/>
  <c r="Q580" i="1"/>
  <c r="R580" i="1" s="1"/>
  <c r="O591" i="1"/>
  <c r="Q612" i="1"/>
  <c r="R612" i="1" s="1"/>
  <c r="Q697" i="1"/>
  <c r="R697" i="1" s="1"/>
  <c r="Q800" i="1"/>
  <c r="R800" i="1" s="1"/>
  <c r="Q812" i="1"/>
  <c r="R812" i="1" s="1"/>
  <c r="O834" i="1"/>
  <c r="O847" i="1"/>
  <c r="R848" i="1"/>
  <c r="O877" i="1"/>
  <c r="Q935" i="1"/>
  <c r="R935" i="1" s="1"/>
  <c r="O1078" i="1"/>
  <c r="L1193" i="1"/>
  <c r="O673" i="1"/>
  <c r="O744" i="1"/>
  <c r="O756" i="1"/>
  <c r="Q781" i="1"/>
  <c r="R781" i="1" s="1"/>
  <c r="Q834" i="1"/>
  <c r="R834" i="1" s="1"/>
  <c r="Q1092" i="1"/>
  <c r="R1092" i="1" s="1"/>
  <c r="L1117" i="1"/>
  <c r="R1118" i="1"/>
  <c r="O1193" i="1"/>
  <c r="O1253" i="1"/>
  <c r="Q1309" i="1"/>
  <c r="R1309" i="1" s="1"/>
  <c r="Q1462" i="1"/>
  <c r="R1468" i="1" s="1"/>
  <c r="Q559" i="1"/>
  <c r="R559" i="1" s="1"/>
  <c r="O654" i="1"/>
  <c r="Q744" i="1"/>
  <c r="R744" i="1" s="1"/>
  <c r="R813" i="1"/>
  <c r="Q847" i="1"/>
  <c r="R847" i="1" s="1"/>
  <c r="O863" i="1"/>
  <c r="O888" i="1"/>
  <c r="Q1023" i="1"/>
  <c r="R1023" i="1" s="1"/>
  <c r="O1016" i="1"/>
  <c r="O1023" i="1" s="1"/>
  <c r="R1079" i="1"/>
  <c r="O1093" i="1"/>
  <c r="O1117" i="1" s="1"/>
  <c r="AF6" i="4"/>
  <c r="AH6" i="4" s="1"/>
  <c r="O6" i="4"/>
  <c r="AG6" i="4"/>
  <c r="AI6" i="4" s="1"/>
  <c r="AG8" i="4"/>
  <c r="AI8" i="4" s="1"/>
  <c r="AF8" i="4"/>
  <c r="AH8" i="4" s="1"/>
  <c r="AG12" i="4"/>
  <c r="AI12" i="4" s="1"/>
  <c r="AF12" i="4"/>
  <c r="AH12" i="4" s="1"/>
  <c r="O12" i="4"/>
  <c r="AG10" i="4"/>
  <c r="AI10" i="4" s="1"/>
  <c r="AF10" i="4"/>
  <c r="AH10" i="4" s="1"/>
  <c r="O10" i="4"/>
  <c r="O11" i="4"/>
  <c r="AG7" i="4"/>
  <c r="AI7" i="4" s="1"/>
  <c r="AG9" i="4"/>
  <c r="AI9" i="4" s="1"/>
  <c r="AG11" i="4"/>
  <c r="AI11" i="4" s="1"/>
  <c r="Q73" i="1"/>
  <c r="R73" i="1" s="1"/>
  <c r="R62" i="1"/>
  <c r="O73" i="1"/>
  <c r="Q203" i="1"/>
  <c r="R203" i="1" s="1"/>
  <c r="Q22" i="1"/>
  <c r="Q40" i="1"/>
  <c r="R40" i="1" s="1"/>
  <c r="R26" i="1"/>
  <c r="Q61" i="1"/>
  <c r="R61" i="1" s="1"/>
  <c r="R41" i="1"/>
  <c r="G1471" i="1"/>
  <c r="K1471" i="1"/>
  <c r="R97" i="1"/>
  <c r="R107" i="1"/>
  <c r="R126" i="1"/>
  <c r="R139" i="1"/>
  <c r="R152" i="1"/>
  <c r="Q259" i="1"/>
  <c r="R259" i="1" s="1"/>
  <c r="R260" i="1"/>
  <c r="R277" i="1"/>
  <c r="R314" i="1"/>
  <c r="R331" i="1"/>
  <c r="R362" i="1"/>
  <c r="R381" i="1"/>
  <c r="R467" i="1"/>
  <c r="R560" i="1"/>
  <c r="R581" i="1"/>
  <c r="R592" i="1"/>
  <c r="O730" i="1"/>
  <c r="Q654" i="1"/>
  <c r="R654" i="1" s="1"/>
  <c r="R634" i="1"/>
  <c r="Q673" i="1"/>
  <c r="R673" i="1" s="1"/>
  <c r="R659" i="1"/>
  <c r="R77" i="1"/>
  <c r="R187" i="1"/>
  <c r="R204" i="1"/>
  <c r="O612" i="1"/>
  <c r="Q630" i="1"/>
  <c r="R630" i="1" s="1"/>
  <c r="O697" i="1"/>
  <c r="O630" i="1"/>
  <c r="Q730" i="1"/>
  <c r="R730" i="1" s="1"/>
  <c r="R731" i="1"/>
  <c r="Q756" i="1"/>
  <c r="R756" i="1" s="1"/>
  <c r="R757" i="1"/>
  <c r="R782" i="1"/>
  <c r="R838" i="1"/>
  <c r="L877" i="1"/>
  <c r="Q877" i="1"/>
  <c r="R877" i="1" s="1"/>
  <c r="R878" i="1"/>
  <c r="R893" i="1"/>
  <c r="R910" i="1"/>
  <c r="R926" i="1"/>
  <c r="O971" i="1"/>
  <c r="O1010" i="1"/>
  <c r="O1044" i="1"/>
  <c r="Q1078" i="1"/>
  <c r="R1078" i="1" s="1"/>
  <c r="R954" i="1"/>
  <c r="Q971" i="1"/>
  <c r="R971" i="1" s="1"/>
  <c r="Q1044" i="1"/>
  <c r="R1044" i="1" s="1"/>
  <c r="P1193" i="1"/>
  <c r="Q1190" i="1"/>
  <c r="R1190" i="1" s="1"/>
  <c r="Q953" i="1"/>
  <c r="R953" i="1" s="1"/>
  <c r="Q1010" i="1"/>
  <c r="R1010" i="1" s="1"/>
  <c r="Q1057" i="1"/>
  <c r="R1057" i="1" s="1"/>
  <c r="Q1155" i="1"/>
  <c r="R1155" i="1" s="1"/>
  <c r="R1156" i="1"/>
  <c r="O1184" i="1"/>
  <c r="Q1184" i="1"/>
  <c r="R1184" i="1" s="1"/>
  <c r="O1281" i="1"/>
  <c r="O1292" i="1"/>
  <c r="L1078" i="1"/>
  <c r="Q1281" i="1"/>
  <c r="R1281" i="1" s="1"/>
  <c r="R1254" i="1"/>
  <c r="Q1292" i="1"/>
  <c r="R1292" i="1" s="1"/>
  <c r="Q1417" i="1"/>
  <c r="R1385" i="1"/>
  <c r="R1024" i="1"/>
  <c r="Q1223" i="1"/>
  <c r="R1223" i="1" s="1"/>
  <c r="R1194" i="1"/>
  <c r="Q1235" i="1"/>
  <c r="R1235" i="1" s="1"/>
  <c r="R1224" i="1"/>
  <c r="Q1343" i="1"/>
  <c r="R1343" i="1" s="1"/>
  <c r="Q1373" i="1"/>
  <c r="R1373" i="1" s="1"/>
  <c r="Q1253" i="1"/>
  <c r="R1253" i="1" s="1"/>
  <c r="Q1356" i="1"/>
  <c r="R1356" i="1" s="1"/>
  <c r="P1417" i="1"/>
  <c r="R1432" i="1"/>
  <c r="R1282" i="1"/>
  <c r="R1293" i="1"/>
  <c r="R1310" i="1"/>
  <c r="R1375" i="1"/>
  <c r="Q1193" i="1" l="1"/>
  <c r="R1193" i="1" s="1"/>
  <c r="L1471" i="1"/>
  <c r="P1471" i="1"/>
  <c r="O1471" i="1"/>
  <c r="Q1471" i="1"/>
  <c r="R1478" i="1" s="1"/>
  <c r="R22" i="1"/>
</calcChain>
</file>

<file path=xl/sharedStrings.xml><?xml version="1.0" encoding="utf-8"?>
<sst xmlns="http://schemas.openxmlformats.org/spreadsheetml/2006/main" count="2919" uniqueCount="1316">
  <si>
    <t>ผลงาน</t>
  </si>
  <si>
    <t xml:space="preserve">การจัดสรรวัคซีนป้องกันไข้หวัดใหญ่สำหรับบุคคลากรกลุ่มเสี่ยง ปี 2554    จำแนกรายโรงพยาบาล : CUP </t>
  </si>
  <si>
    <t>จัดสรร 54</t>
  </si>
  <si>
    <t>ประมาณการปี 54</t>
  </si>
  <si>
    <t>จัดสรร 55</t>
  </si>
  <si>
    <t>ขวด
( 4 dose)</t>
  </si>
  <si>
    <t>จังหวัด</t>
  </si>
  <si>
    <t>หน่วยงาน</t>
  </si>
  <si>
    <t>ประเภท</t>
  </si>
  <si>
    <t>เจ้าหน้าที่สาธารณสุข</t>
  </si>
  <si>
    <t>ทีม SRRT
สสอ./ รพ.สต./สอ.</t>
  </si>
  <si>
    <t>ทีมทำลายสัตว์ปีก:
ปศุสัตว์</t>
  </si>
  <si>
    <t>อื่นๆ ระบุ..
เช่น อสม.</t>
  </si>
  <si>
    <t>รวมวัคซีนทั้งหมด</t>
  </si>
  <si>
    <t>รวมวัคซีน (ไม่รวมอื่นๆ)</t>
  </si>
  <si>
    <t>ผลงาน 2554</t>
  </si>
  <si>
    <t>เจ้าหน้าที่</t>
  </si>
  <si>
    <t>ทีม SRRT.</t>
  </si>
  <si>
    <t>รวม</t>
  </si>
  <si>
    <t>แพทย์</t>
  </si>
  <si>
    <t>พยาบาล</t>
  </si>
  <si>
    <t>เจ้าหน้าที่
 Lab.</t>
  </si>
  <si>
    <t>นักศึกษาฝึกงาน</t>
  </si>
  <si>
    <t>นักวิชาการสาธารณสุข</t>
  </si>
  <si>
    <t>อื่นๆ ระบุ..</t>
  </si>
  <si>
    <t>รพ./สสจ.</t>
  </si>
  <si>
    <t>สสอ. และ สอ.</t>
  </si>
  <si>
    <t>ทีมทำลายสัตว์ปีก : ปศุสัตว์/อื่นๆ</t>
  </si>
  <si>
    <t>จัดสรรวัคซีน</t>
  </si>
  <si>
    <t>นนทบุรี</t>
  </si>
  <si>
    <t>สสจ.นนทบุรี</t>
  </si>
  <si>
    <t xml:space="preserve">พระนั่งเกล้า </t>
  </si>
  <si>
    <t>รพท</t>
  </si>
  <si>
    <t>บางกรวย</t>
  </si>
  <si>
    <t>รพช</t>
  </si>
  <si>
    <t>บางใหญ่</t>
  </si>
  <si>
    <t>บางบัวทอง</t>
  </si>
  <si>
    <t>ไทรน้อย</t>
  </si>
  <si>
    <t>ปากเกร็ด</t>
  </si>
  <si>
    <t>สถาบันโรคทรวงอก</t>
  </si>
  <si>
    <t>สถาบันบำราศนราดูร</t>
  </si>
  <si>
    <t>โรงพยาบาลศรีธัญญา</t>
  </si>
  <si>
    <t>ศูนย์สิรินธรเพื่อการฟื้นฟูสมรรถภาพทางการแพทย์แห่งชาติ</t>
  </si>
  <si>
    <t>สถาบันทันตกรรม</t>
  </si>
  <si>
    <t>ปศุสัตว์จังหวัด</t>
  </si>
  <si>
    <t>รวมทั้งจังหวัด</t>
  </si>
  <si>
    <t>ปทุมธานี</t>
  </si>
  <si>
    <t>สสจ.ปทุมธานี</t>
  </si>
  <si>
    <t xml:space="preserve">ปทุมธานี </t>
  </si>
  <si>
    <t>คลองหลวง</t>
  </si>
  <si>
    <t>ธัญบุรี</t>
  </si>
  <si>
    <t>หนองเสือ</t>
  </si>
  <si>
    <t>ลำลูกกา</t>
  </si>
  <si>
    <t>ลาดหลุมแก้ว</t>
  </si>
  <si>
    <t>สามโคก</t>
  </si>
  <si>
    <t>สถาบันธัญญารักษ์</t>
  </si>
  <si>
    <t>ศูนย์มหาวชิราลงกรณ ธัญบุรี</t>
  </si>
  <si>
    <t>พระนครศรีอยุธยา</t>
  </si>
  <si>
    <t>สสจ.พระนครศรีอยุธยา</t>
  </si>
  <si>
    <t>รพศ</t>
  </si>
  <si>
    <t>ท่าเรือ</t>
  </si>
  <si>
    <t>สมเด็จพระสังฆราช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</si>
  <si>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</si>
  <si>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</si>
  <si>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</si>
  <si>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</si>
  <si>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</si>
  <si>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</si>
  <si>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</si>
  <si>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</si>
  <si>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</si>
  <si>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</si>
  <si>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</si>
  <si>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</si>
  <si>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</si>
  <si>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อ่างทอง</t>
  </si>
  <si>
    <t>สสจ.อ่างทอง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</si>
  <si>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</si>
  <si>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</si>
  <si>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</si>
  <si>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</si>
  <si>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</si>
  <si>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</si>
  <si>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ลพบุรี</t>
  </si>
  <si>
    <t>สสจ.ลพบุรี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</si>
  <si>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</si>
  <si>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</si>
  <si>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</si>
  <si>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</si>
  <si>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</si>
  <si>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</si>
  <si>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</si>
  <si>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</si>
  <si>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</si>
  <si>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</si>
  <si>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ศูนย์มะเร็ง ลพบุรี</t>
  </si>
  <si>
    <t>สิงห์บุรี</t>
  </si>
  <si>
    <t>สสจ.สิงห์บุรี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</si>
  <si>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</si>
  <si>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</si>
  <si>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</si>
  <si>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</si>
  <si>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</si>
  <si>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ชัยนาท</t>
  </si>
  <si>
    <t>สสจ.ชัยนาท</t>
  </si>
  <si>
    <t>มโนรมย์</t>
  </si>
  <si>
    <t xml:space="preserve">วัดสิงห์ </t>
  </si>
  <si>
    <t>สรรพยา</t>
  </si>
  <si>
    <t xml:space="preserve">หันคา </t>
  </si>
  <si>
    <t>สระบุรี</t>
  </si>
  <si>
    <t>สสจ.สระบุรี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</si>
  <si>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</si>
  <si>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</si>
  <si>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</si>
  <si>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</si>
  <si>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</si>
  <si>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</si>
  <si>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</si>
  <si>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</si>
  <si>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</si>
  <si>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</si>
  <si>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วังม่วงสัทธรรม</t>
  </si>
  <si>
    <t>สมุทรปราการ</t>
  </si>
  <si>
    <t>สสจ.สมุทรปราการ</t>
  </si>
  <si>
    <t>บางบ่อ</t>
  </si>
  <si>
    <t>บางพลี</t>
  </si>
  <si>
    <t>บางจาก</t>
  </si>
  <si>
    <t>พระสมุทรเจดีย์สวาทยานนท์</t>
  </si>
  <si>
    <t>สถาบันราชประชาสมาสัย</t>
  </si>
  <si>
    <t>ชลบุรี</t>
  </si>
  <si>
    <t>สสจ.ชลบุรี</t>
  </si>
  <si>
    <t xml:space="preserve">ชลบุรี </t>
  </si>
  <si>
    <t>บ้านบึง</t>
  </si>
  <si>
    <t>หนองใหญ่</t>
  </si>
  <si>
    <t>บางละมุง</t>
  </si>
  <si>
    <t xml:space="preserve">วัดญาณสังวราราม </t>
  </si>
  <si>
    <t>พานทอง</t>
  </si>
  <si>
    <t>พนัสนิคม</t>
  </si>
  <si>
    <t>เกาะสีชัง</t>
  </si>
  <si>
    <t>สัตหีบ</t>
  </si>
  <si>
    <t>บ่อทอง</t>
  </si>
  <si>
    <t>ศูนย์มะเร็ง ชลบุรี</t>
  </si>
  <si>
    <t>ระยอง</t>
  </si>
  <si>
    <t>สสจ.ระยอง</t>
  </si>
  <si>
    <t>บ้านฉาง</t>
  </si>
  <si>
    <t>แกลง</t>
  </si>
  <si>
    <t>วังจันทร์</t>
  </si>
  <si>
    <t xml:space="preserve">บ้านค่าย </t>
  </si>
  <si>
    <t>ปลวกแดง</t>
  </si>
  <si>
    <t>มาบตาพุด</t>
  </si>
  <si>
    <t>เขาชะเมา</t>
  </si>
  <si>
    <t>นิคมพัฒนา</t>
  </si>
  <si>
    <t>จันทบุรี</t>
  </si>
  <si>
    <t>สสจ.จันทบุรี</t>
  </si>
  <si>
    <t>พระปกเกล้า</t>
  </si>
  <si>
    <t>ขลุง</t>
  </si>
  <si>
    <t>ท่าใหม่</t>
  </si>
  <si>
    <t>เขาสุกิม</t>
  </si>
  <si>
    <t>โป่งน้ำร้อน</t>
  </si>
  <si>
    <t>แหลมสิงห์</t>
  </si>
  <si>
    <t>สอยดาว</t>
  </si>
  <si>
    <t>แก่งหางแมว</t>
  </si>
  <si>
    <t>เขาคิชฌกูฎ</t>
  </si>
  <si>
    <t>นายายอาม</t>
  </si>
  <si>
    <t>สองพี่น้อง</t>
  </si>
  <si>
    <t>มะขาม</t>
  </si>
  <si>
    <t>ตราด</t>
  </si>
  <si>
    <t>สสจ.ตราด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</si>
  <si>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</si>
  <si>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</si>
  <si>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</si>
  <si>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</si>
  <si>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</si>
  <si>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</si>
  <si>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ฉะเชิงเทรา</t>
  </si>
  <si>
    <t>สสจ.ฉะเชิงเทรา</t>
  </si>
  <si>
    <t xml:space="preserve">เมืองฉะเชิงเทรา 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</si>
  <si>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</si>
  <si>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</si>
  <si>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</si>
  <si>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</si>
  <si>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</si>
  <si>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</si>
  <si>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</si>
  <si>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</si>
  <si>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</si>
  <si>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ปราจีนบุรี</t>
  </si>
  <si>
    <t>สสจ.ปราจีนบุรี</t>
  </si>
  <si>
    <t>เจ้าพระยาอภัยภูเบศร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</si>
  <si>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</si>
  <si>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</si>
  <si>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</si>
  <si>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</si>
  <si>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</si>
  <si>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</si>
  <si>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นครนายก</t>
  </si>
  <si>
    <t>สสจ.นครนายก</t>
  </si>
  <si>
    <t>ปากพลี</t>
  </si>
  <si>
    <t>บ้านนา</t>
  </si>
  <si>
    <t>องครักษ์</t>
  </si>
  <si>
    <t>กองพยาบาลโรงเรียนเตรียมทหาร</t>
  </si>
  <si>
    <t>ศูนย์การแพทย์สมเด็จพระเทพรัตนราชสุดา</t>
  </si>
  <si>
    <t>สระแก้ว</t>
  </si>
  <si>
    <t>สสจ.สระแก้ว</t>
  </si>
  <si>
    <t>สมเด็จพระยุพราชสระแก้ว</t>
  </si>
  <si>
    <t>คลองหาด</t>
  </si>
  <si>
    <t>ตาพระยา</t>
  </si>
  <si>
    <t xml:space="preserve">วังน้ำเย็น </t>
  </si>
  <si>
    <t>วัฒนานคร</t>
  </si>
  <si>
    <t xml:space="preserve">อรัญประเทศ </t>
  </si>
  <si>
    <t>เขาฉกรรจ์</t>
  </si>
  <si>
    <t>ราชบุรี</t>
  </si>
  <si>
    <t>สสจ.ราชบุรี</t>
  </si>
  <si>
    <t xml:space="preserve">จอมบึง </t>
  </si>
  <si>
    <t>สวนผึ้ง</t>
  </si>
  <si>
    <t>ดำเนินสะดวก</t>
  </si>
  <si>
    <t>บ้านโป่ง</t>
  </si>
  <si>
    <t>บางแพ</t>
  </si>
  <si>
    <t>โพธาราม</t>
  </si>
  <si>
    <t>เจ็ดเสมียน อำเภอโพธาราม</t>
  </si>
  <si>
    <t>ปากท่อ</t>
  </si>
  <si>
    <t>วัดเพลง</t>
  </si>
  <si>
    <t>กาญจนบุรี</t>
  </si>
  <si>
    <t>สสจ. กาญจนบุรี</t>
  </si>
  <si>
    <t>พหลพลพยุหเสนา</t>
  </si>
  <si>
    <t>ไทรโยค</t>
  </si>
  <si>
    <t>สมเด็จพระปิยมหาราชรมณียเขต</t>
  </si>
  <si>
    <t>บ่อพลอย</t>
  </si>
  <si>
    <t>ศุกร์ศิริศรีสวัสดิ์</t>
  </si>
  <si>
    <t>มะการักษ์</t>
  </si>
  <si>
    <t>ท่าม่วง</t>
  </si>
  <si>
    <t>ทองผาภูมิ</t>
  </si>
  <si>
    <t>สังขละบุรี</t>
  </si>
  <si>
    <t>เจ้าคุณไพบูลย์พนมทวน</t>
  </si>
  <si>
    <t>เลาขวัญ</t>
  </si>
  <si>
    <t>ด่านมะขามเตี้ย</t>
  </si>
  <si>
    <t>สถานพระบารมี</t>
  </si>
  <si>
    <t>ท่ากระดาน</t>
  </si>
  <si>
    <t>สุพรรณบุรี</t>
  </si>
  <si>
    <t>สสจ.สุพรรณบุรี</t>
  </si>
  <si>
    <t>เจ้าพระยายมราช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</si>
  <si>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</si>
  <si>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</si>
  <si>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</si>
  <si>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</si>
  <si>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</si>
  <si>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สมเด็จพระสังฆราชองค์ที่ 17</t>
  </si>
  <si>
    <t>สามชุก</t>
  </si>
  <si>
    <t>อู่ทอง</t>
  </si>
  <si>
    <t>หนองหญ้าไซ</t>
  </si>
  <si>
    <t>นครปฐม</t>
  </si>
  <si>
    <t>สสจ.นครปฐม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</si>
  <si>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</si>
  <si>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</si>
  <si>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</si>
  <si>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</si>
  <si>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</si>
  <si>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หลวงพ่อเปิ่น</t>
  </si>
  <si>
    <t>พุทธมณฑล</t>
  </si>
  <si>
    <t>สมุทรสาคร</t>
  </si>
  <si>
    <t>สสจ.สมุทรสาคร</t>
  </si>
  <si>
    <t>กระทุ่มแบน</t>
  </si>
  <si>
    <t>บ้านแพ้ว</t>
  </si>
  <si>
    <t>มหาชน</t>
  </si>
  <si>
    <t>สมุทรสงคราม</t>
  </si>
  <si>
    <t>สสจ.สมุทรสงคราม</t>
  </si>
  <si>
    <t>สมเด็จพระพุทธเลิศหล้า</t>
  </si>
  <si>
    <t>อัมพวา</t>
  </si>
  <si>
    <t>เพชรบุรี</t>
  </si>
  <si>
    <t>สสจ.เพชรบุรี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</si>
  <si>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</si>
  <si>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</si>
  <si>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</si>
  <si>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</si>
  <si>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</si>
  <si>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</si>
  <si>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</si>
  <si>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ประจวบคีรีขันธ์</t>
  </si>
  <si>
    <t>สสจ.ประจวบคีรีขันธ์</t>
  </si>
  <si>
    <t>สามร้อยยอด</t>
  </si>
  <si>
    <t>ทับสะแก</t>
  </si>
  <si>
    <t>บางสะพาน</t>
  </si>
  <si>
    <t>บางสะพานน้อย</t>
  </si>
  <si>
    <t>ปราณบุรี</t>
  </si>
  <si>
    <t>กุยบุรี</t>
  </si>
  <si>
    <t>หัวหิน</t>
  </si>
  <si>
    <t>นครราชสีมา</t>
  </si>
  <si>
    <t>สสจ.นครราชสีมา</t>
  </si>
  <si>
    <t xml:space="preserve">มหาราชนครราชสีมา 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</si>
  <si>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</si>
  <si>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</si>
  <si>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</si>
  <si>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</si>
  <si>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</si>
  <si>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</si>
  <si>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 xml:space="preserve">ด่านขุนทด </t>
  </si>
  <si>
    <t>โนนไทย</t>
  </si>
  <si>
    <t>โนนสูง</t>
  </si>
  <si>
    <t>ขามสะแกแสง</t>
  </si>
  <si>
    <t xml:space="preserve">บัวใหญ่ 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</si>
  <si>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</si>
  <si>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</si>
  <si>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</si>
  <si>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</si>
  <si>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</si>
  <si>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</si>
  <si>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</si>
  <si>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</si>
  <si>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ปากช่องนานา</t>
  </si>
  <si>
    <t>แก้งสนามนาง</t>
  </si>
  <si>
    <t>โนนแดง</t>
  </si>
  <si>
    <t>วังน้ำเขียว</t>
  </si>
  <si>
    <t>ลำทะเมนชัย</t>
  </si>
  <si>
    <t>เฉลิมพระเกียรติสมเด็จย่า100 ปีเมืองยาง</t>
  </si>
  <si>
    <t>หนองบุญนาก</t>
  </si>
  <si>
    <t>บุรีรัมย์</t>
  </si>
  <si>
    <t>สสจ.บุรีรัมย์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</si>
  <si>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</si>
  <si>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</si>
  <si>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</si>
  <si>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</si>
  <si>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</si>
  <si>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</si>
  <si>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</si>
  <si>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</si>
  <si>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</si>
  <si>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</si>
  <si>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</si>
  <si>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</si>
  <si>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</si>
  <si>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</si>
  <si>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</si>
  <si>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ชำนิ</t>
  </si>
  <si>
    <t>บ้านใหม่ไชยพจน์</t>
  </si>
  <si>
    <t>โนนสุวรรณ</t>
  </si>
  <si>
    <t>โนนดินแดง</t>
  </si>
  <si>
    <t>เฉลิมพระเกียรติ</t>
  </si>
  <si>
    <t>แคนดง</t>
  </si>
  <si>
    <t>สุรินทร์</t>
  </si>
  <si>
    <t>สสจ.สุรินทร์</t>
  </si>
  <si>
    <t xml:space="preserve">สุรินทร์ </t>
  </si>
  <si>
    <t>ชุมพลบุรี</t>
  </si>
  <si>
    <t>ท่าตูม</t>
  </si>
  <si>
    <t>จอมพระ</t>
  </si>
  <si>
    <t>ปราสาท</t>
  </si>
  <si>
    <t>กาบเชิง</t>
  </si>
  <si>
    <t xml:space="preserve">รัตนบุรี </t>
  </si>
  <si>
    <t>สนม</t>
  </si>
  <si>
    <t>ศีขรภูมิ</t>
  </si>
  <si>
    <t xml:space="preserve">สังขะ </t>
  </si>
  <si>
    <t>ลำดวน</t>
  </si>
  <si>
    <t>สำโรงทาบ</t>
  </si>
  <si>
    <t>บัวเชด</t>
  </si>
  <si>
    <t>ชัยภูมิ</t>
  </si>
  <si>
    <t>สสจ.ชัยภูมิ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</si>
  <si>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</si>
  <si>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</si>
  <si>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</si>
  <si>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</si>
  <si>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</si>
  <si>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 xml:space="preserve">บำเหน็จณรงค์ 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</si>
  <si>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</si>
  <si>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</si>
  <si>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</si>
  <si>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</si>
  <si>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</si>
  <si>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</si>
  <si>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</si>
  <si>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</si>
  <si>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หนองบัวลำภู</t>
  </si>
  <si>
    <t>สสจ.หนองบัวลำภู</t>
  </si>
  <si>
    <t>นากลาง</t>
  </si>
  <si>
    <t>โนนสัง</t>
  </si>
  <si>
    <t>ศรีบุญเรือง</t>
  </si>
  <si>
    <t>สุวรรณคูหา</t>
  </si>
  <si>
    <t>ขอนแก่น</t>
  </si>
  <si>
    <t>สสจ.ขอนแก่น</t>
  </si>
  <si>
    <t xml:space="preserve">ขอนแก่น 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</si>
  <si>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</si>
  <si>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</si>
  <si>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</si>
  <si>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</si>
  <si>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</si>
  <si>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</si>
  <si>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</si>
  <si>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 xml:space="preserve">บ้านไผ่ </t>
  </si>
  <si>
    <t>เปือยน้อย</t>
  </si>
  <si>
    <t>พล</t>
  </si>
  <si>
    <t>แวงใหญ่</t>
  </si>
  <si>
    <t>แวงน้อย</t>
  </si>
  <si>
    <t>หนองสองห้อง</t>
  </si>
  <si>
    <t xml:space="preserve">ภูเวียง </t>
  </si>
  <si>
    <t xml:space="preserve">มัญจาคีรี </t>
  </si>
  <si>
    <t>ชนบท</t>
  </si>
  <si>
    <t>เขาสวนกวาง</t>
  </si>
  <si>
    <t>ภูผาม่าน</t>
  </si>
  <si>
    <t>ซำสูง</t>
  </si>
  <si>
    <t>สิรินธร จังหวัดขอนแก่น</t>
  </si>
  <si>
    <t>ศูนย์บำบัดรักษายาเสพติด</t>
  </si>
  <si>
    <t>อุดรธานี</t>
  </si>
  <si>
    <t>สสจ.อุดรธานี</t>
  </si>
  <si>
    <t>กุดจับ</t>
  </si>
  <si>
    <t>หนองวัวซอ</t>
  </si>
  <si>
    <t xml:space="preserve">กุมภวาปี </t>
  </si>
  <si>
    <t>โนนสะอาด</t>
  </si>
  <si>
    <t xml:space="preserve">หนองหาน 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</si>
  <si>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</si>
  <si>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</si>
  <si>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</si>
  <si>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</si>
  <si>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</si>
  <si>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</si>
  <si>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</si>
  <si>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</si>
  <si>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</si>
  <si>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</si>
  <si>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</si>
  <si>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</si>
  <si>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ห้วยเกิ้ง</t>
  </si>
  <si>
    <t>ศูนย์มะเร็ง อุดรธานี</t>
  </si>
  <si>
    <t>โรงพยาบาลกองบิน 23</t>
  </si>
  <si>
    <t>เลย</t>
  </si>
  <si>
    <t>สสจ.เลย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</si>
  <si>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</si>
  <si>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</si>
  <si>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</si>
  <si>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</si>
  <si>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</si>
  <si>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</si>
  <si>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</si>
  <si>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</si>
  <si>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</si>
  <si>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 xml:space="preserve">ภูหลวง </t>
  </si>
  <si>
    <t>ผาขาว</t>
  </si>
  <si>
    <t>เอราวัณ</t>
  </si>
  <si>
    <t>หนองคาย</t>
  </si>
  <si>
    <t>สสจ.หนองคาย</t>
  </si>
  <si>
    <t>ท่าบ่อ</t>
  </si>
  <si>
    <t xml:space="preserve">โพนพิสัย </t>
  </si>
  <si>
    <t xml:space="preserve">ศรีเชียงใหม่ </t>
  </si>
  <si>
    <t>สังคม</t>
  </si>
  <si>
    <t>สระใคร</t>
  </si>
  <si>
    <t>บึงกาฬ</t>
  </si>
  <si>
    <t>พรเจริญ</t>
  </si>
  <si>
    <t>โซ่พิสัย</t>
  </si>
  <si>
    <t>เซกา</t>
  </si>
  <si>
    <t>ปากคาด</t>
  </si>
  <si>
    <t>บึงโขงหลง</t>
  </si>
  <si>
    <t>ศรีวิไล</t>
  </si>
  <si>
    <t>บุ่งคล้า</t>
  </si>
  <si>
    <t>มหาสารคาม</t>
  </si>
  <si>
    <t>สสจ.มหาสารคาม</t>
  </si>
  <si>
    <t>แกดำ</t>
  </si>
  <si>
    <t>โกสุมพิสัย</t>
  </si>
  <si>
    <t>กันทรวิชัย</t>
  </si>
  <si>
    <t xml:space="preserve">เชียงยืน </t>
  </si>
  <si>
    <t xml:space="preserve">บรบือ  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</si>
  <si>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</si>
  <si>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</si>
  <si>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</si>
  <si>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</si>
  <si>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</si>
  <si>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ร้อยเอ็ด</t>
  </si>
  <si>
    <t>สสจ.ร้อยเอ็ด</t>
  </si>
  <si>
    <t xml:space="preserve">ร้อยเอ็ด </t>
  </si>
  <si>
    <t>เกษตรวิสัย</t>
  </si>
  <si>
    <t>ปทุมรัตต์</t>
  </si>
  <si>
    <t>จตุรพักตรพิมาน</t>
  </si>
  <si>
    <t>ธวัชบุรี</t>
  </si>
  <si>
    <t xml:space="preserve">พนมไพร </t>
  </si>
  <si>
    <t>โพนทอง</t>
  </si>
  <si>
    <t>โพธิ์ชัย</t>
  </si>
  <si>
    <t>หนองพอก</t>
  </si>
  <si>
    <t xml:space="preserve">เสลภูมิ 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</si>
  <si>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</si>
  <si>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</si>
  <si>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</si>
  <si>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</si>
  <si>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</si>
  <si>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</si>
  <si>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</si>
  <si>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กาฬสินธุ์</t>
  </si>
  <si>
    <t>สสจ.กาฬสินธุ์</t>
  </si>
  <si>
    <t xml:space="preserve">กาฬสินธุ์ </t>
  </si>
  <si>
    <t>นามน</t>
  </si>
  <si>
    <t xml:space="preserve">กมลาไสย </t>
  </si>
  <si>
    <t>ร่องคำ</t>
  </si>
  <si>
    <t>กุฉินารายณ์</t>
  </si>
  <si>
    <t xml:space="preserve">เขาวง </t>
  </si>
  <si>
    <t>ยางตลาด</t>
  </si>
  <si>
    <t>ห้วยเม็ก</t>
  </si>
  <si>
    <t>สหัสขันธ์</t>
  </si>
  <si>
    <t xml:space="preserve">คำม่วง </t>
  </si>
  <si>
    <t>ท่าคันโท</t>
  </si>
  <si>
    <t>หนองกุงศรี</t>
  </si>
  <si>
    <t>สมเด็จ</t>
  </si>
  <si>
    <t>ห้วยผึ้ง</t>
  </si>
  <si>
    <t>ศรีสะเกษ</t>
  </si>
  <si>
    <t>สสจ.ศรีสะเกษ</t>
  </si>
  <si>
    <t xml:space="preserve">ศรีสะเกษ 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</si>
  <si>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</si>
  <si>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</si>
  <si>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</si>
  <si>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</si>
  <si>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</si>
  <si>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</si>
  <si>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</si>
  <si>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 xml:space="preserve">ราษีไศล </t>
  </si>
  <si>
    <t xml:space="preserve">อุทุมพรพิสัย </t>
  </si>
  <si>
    <t>บึงบูรพ์</t>
  </si>
  <si>
    <t>ห้วยทับทัน</t>
  </si>
  <si>
    <t>โนนคูณ</t>
  </si>
  <si>
    <t>ศรีรัตนะ</t>
  </si>
  <si>
    <t>วังหิน</t>
  </si>
  <si>
    <t>น้ำเกลี้ยง</t>
  </si>
  <si>
    <t>ภูสิงห์</t>
  </si>
  <si>
    <t>เมืองจันทร์</t>
  </si>
  <si>
    <t>อุบลราชธานี</t>
  </si>
  <si>
    <t>สสจ.อุบลราชธานี</t>
  </si>
  <si>
    <t>สรรพสิทธิประสงค์</t>
  </si>
  <si>
    <t>ศรีเมืองใหม่</t>
  </si>
  <si>
    <t>โขงเจียม</t>
  </si>
  <si>
    <t>เขื่องใน</t>
  </si>
  <si>
    <t xml:space="preserve">เขมราฐ </t>
  </si>
  <si>
    <t>เดชอุดม</t>
  </si>
  <si>
    <t>นาจะหลวย</t>
  </si>
  <si>
    <t xml:space="preserve">น้ำยืน </t>
  </si>
  <si>
    <t>บุณฑริก</t>
  </si>
  <si>
    <t>ตระการพืชผล</t>
  </si>
  <si>
    <t>กุดข้าวปุ้น</t>
  </si>
  <si>
    <t>ม่วงสามสิบ</t>
  </si>
  <si>
    <t xml:space="preserve">วารินชำราบ 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</si>
  <si>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</si>
  <si>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</si>
  <si>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</si>
  <si>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</si>
  <si>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</si>
  <si>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ทุ่งศรีอุดม</t>
  </si>
  <si>
    <t>สิรินธร</t>
  </si>
  <si>
    <t>ศูนย์มะเร็ง อุบลราชธานี</t>
  </si>
  <si>
    <t>วิทยาลัยพยาบาลบรมราชชนนี</t>
  </si>
  <si>
    <t>ยโสธร</t>
  </si>
  <si>
    <t>สสจ.ยโสธร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</si>
  <si>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</si>
  <si>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</si>
  <si>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</si>
  <si>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</si>
  <si>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</si>
  <si>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</si>
  <si>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</si>
  <si>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</si>
  <si>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อำนาจเจริญ</t>
  </si>
  <si>
    <t>สสจ.อำนาจเจริญ</t>
  </si>
  <si>
    <t>ชานุมาน</t>
  </si>
  <si>
    <t>พนา</t>
  </si>
  <si>
    <t>เสนางคนิคม</t>
  </si>
  <si>
    <t>หัวตะพาน</t>
  </si>
  <si>
    <t>ลืออำนาจ</t>
  </si>
  <si>
    <t>ปทุมราชวงศา</t>
  </si>
  <si>
    <t>สกลนคร</t>
  </si>
  <si>
    <t>สสจ.สกลนคร</t>
  </si>
  <si>
    <t>กุสุมาลย์</t>
  </si>
  <si>
    <t>กุดบาก</t>
  </si>
  <si>
    <t>พระอาจารย์ฝั้น อาจาโร (พรรณานิคม)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</si>
  <si>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</si>
  <si>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</si>
  <si>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</si>
  <si>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</si>
  <si>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</si>
  <si>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</si>
  <si>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</si>
  <si>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</si>
  <si>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</si>
  <si>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</si>
  <si>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</si>
  <si>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</si>
  <si>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</si>
  <si>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พระอาจารย์แบน ธนากโร</t>
  </si>
  <si>
    <t>นครพนม</t>
  </si>
  <si>
    <t>สสจ.นครพนม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</si>
  <si>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</si>
  <si>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</si>
  <si>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</si>
  <si>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</si>
  <si>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</si>
  <si>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ศรีสงคราม</t>
  </si>
  <si>
    <t>นาหว้า</t>
  </si>
  <si>
    <t>โพนสวรรค์</t>
  </si>
  <si>
    <t>นาทม</t>
  </si>
  <si>
    <t>มุกดาหาร</t>
  </si>
  <si>
    <t>สสจ.มุกดาหาร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</si>
  <si>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</si>
  <si>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</si>
  <si>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</si>
  <si>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</si>
  <si>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</si>
  <si>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</si>
  <si>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นครสวรรค์</t>
  </si>
  <si>
    <t>สสจ.นครสวรรค์</t>
  </si>
  <si>
    <t>สวรรค์ประชารักษ์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</si>
  <si>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</si>
  <si>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</si>
  <si>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</si>
  <si>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</si>
  <si>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</si>
  <si>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</si>
  <si>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</si>
  <si>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</si>
  <si>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</si>
  <si>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 xml:space="preserve">ลาดยาว </t>
  </si>
  <si>
    <t>ตากฟ้า</t>
  </si>
  <si>
    <t>แม่วงก์</t>
  </si>
  <si>
    <t>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</si>
  <si>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</si>
  <si>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</si>
  <si>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</si>
  <si>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</si>
  <si>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</si>
  <si>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</si>
  <si>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</si>
  <si>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กำแพงเพชร</t>
  </si>
  <si>
    <t>สสจ.กำแพงเพชร</t>
  </si>
  <si>
    <t xml:space="preserve">กำแพงเพชร </t>
  </si>
  <si>
    <t>ทุ่งโพธิ์ทะเล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</si>
  <si>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</si>
  <si>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</si>
  <si>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</si>
  <si>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</si>
  <si>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</si>
  <si>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</si>
  <si>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</si>
  <si>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</si>
  <si>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</si>
  <si>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พิจิตร</t>
  </si>
  <si>
    <t>สสจ.พิจิตร</t>
  </si>
  <si>
    <t xml:space="preserve">พิจิตร </t>
  </si>
  <si>
    <t>วังทรายพูน</t>
  </si>
  <si>
    <t>โพธิ์ประทับช้าง</t>
  </si>
  <si>
    <t>ตะพานหิน</t>
  </si>
  <si>
    <t xml:space="preserve">บางมูลนาก </t>
  </si>
  <si>
    <t xml:space="preserve">โพทะเล </t>
  </si>
  <si>
    <t>สามง่าม</t>
  </si>
  <si>
    <t>ทับคล้อ</t>
  </si>
  <si>
    <t>วชิรบารมี</t>
  </si>
  <si>
    <t>อุตรดิตถ์</t>
  </si>
  <si>
    <t>สสจ.อุตรดิตถ์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</si>
  <si>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</si>
  <si>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</si>
  <si>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</si>
  <si>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</si>
  <si>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</si>
  <si>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</si>
  <si>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</si>
  <si>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</si>
  <si>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ตาก</t>
  </si>
  <si>
    <t>สสจ.ตาก</t>
  </si>
  <si>
    <t xml:space="preserve">สมเด็จพระเจ้าตากสินมหาราช 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</si>
  <si>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</si>
  <si>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</si>
  <si>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</si>
  <si>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</si>
  <si>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</si>
  <si>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</si>
  <si>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</si>
  <si>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สุโขทัย</t>
  </si>
  <si>
    <t>สสจ.สุโขทัย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</si>
  <si>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</si>
  <si>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</si>
  <si>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</si>
  <si>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</si>
  <si>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ศรีสังวร สุโขทัย</t>
  </si>
  <si>
    <t>สวรรคโลก</t>
  </si>
  <si>
    <t>ศรีนคร</t>
  </si>
  <si>
    <t>ทุ่งเสลี่ยม</t>
  </si>
  <si>
    <t>พิษณุโลก</t>
  </si>
  <si>
    <t>สสจ.พิษณุโลก</t>
  </si>
  <si>
    <t xml:space="preserve">พุทธชินราช พิษณุโลก 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</si>
  <si>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</si>
  <si>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</si>
  <si>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</si>
  <si>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</si>
  <si>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</si>
  <si>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</si>
  <si>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</si>
  <si>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</si>
  <si>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เพชรบูรณ์</t>
  </si>
  <si>
    <t>สสจ.เพชรบูรณ์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</si>
  <si>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</si>
  <si>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</si>
  <si>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</si>
  <si>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</si>
  <si>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</si>
  <si>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</si>
  <si>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</si>
  <si>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</si>
  <si>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</si>
  <si>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</si>
  <si>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เชียงใหม่</t>
  </si>
  <si>
    <t>สสจ.เชียงใหม่</t>
  </si>
  <si>
    <t xml:space="preserve">นครพิงค์ </t>
  </si>
  <si>
    <t>จอมทอง</t>
  </si>
  <si>
    <t>แม่แจ่ม</t>
  </si>
  <si>
    <t>เชียงดาว</t>
  </si>
  <si>
    <t>ดอยสะเก็ด</t>
  </si>
  <si>
    <t>แม่แตง</t>
  </si>
  <si>
    <t>สะเมิง</t>
  </si>
  <si>
    <t>ฝาง</t>
  </si>
  <si>
    <t>แม่อาย</t>
  </si>
  <si>
    <t>พร้าว</t>
  </si>
  <si>
    <t>สันป่าตอง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</si>
  <si>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</si>
  <si>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</si>
  <si>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</si>
  <si>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</si>
  <si>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</si>
  <si>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</si>
  <si>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</si>
  <si>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</si>
  <si>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</si>
  <si>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</si>
  <si>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สันกำแพง</t>
  </si>
  <si>
    <t>ดอยหล่อ</t>
  </si>
  <si>
    <t>สถาบันพัฒนาการเด็กราชนครินทร์</t>
  </si>
  <si>
    <t>ศูนย์บำบัดยาเสพติดเชียงใหม่</t>
  </si>
  <si>
    <t>ลำพูน</t>
  </si>
  <si>
    <t>สสจ.ลำพูน</t>
  </si>
  <si>
    <t>แม่ทา</t>
  </si>
  <si>
    <t>บ้านโฮ่ง</t>
  </si>
  <si>
    <t>ลี้</t>
  </si>
  <si>
    <t>ทุ่งหัวช้าง</t>
  </si>
  <si>
    <t xml:space="preserve">ป่าซาง </t>
  </si>
  <si>
    <t>บ้านธิ</t>
  </si>
  <si>
    <t>ลำปาง</t>
  </si>
  <si>
    <t>สสจ.ลำปาง</t>
  </si>
  <si>
    <t xml:space="preserve">ลำปาง 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</si>
  <si>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</si>
  <si>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</si>
  <si>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</si>
  <si>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</si>
  <si>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</si>
  <si>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</si>
  <si>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</si>
  <si>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</si>
  <si>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</si>
  <si>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</si>
  <si>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</si>
  <si>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</si>
  <si>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ศูนย์มะเร็งลำปาง</t>
  </si>
  <si>
    <t>แพร่</t>
  </si>
  <si>
    <t>สสจ.แพร่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</si>
  <si>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</si>
  <si>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</si>
  <si>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</si>
  <si>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</si>
  <si>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</si>
  <si>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</si>
  <si>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</si>
  <si>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น่าน</t>
  </si>
  <si>
    <t>สสจ.น่าน</t>
  </si>
  <si>
    <t xml:space="preserve">น่าน 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</si>
  <si>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</si>
  <si>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</si>
  <si>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</si>
  <si>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</si>
  <si>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</si>
  <si>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</si>
  <si>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</si>
  <si>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</si>
  <si>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</si>
  <si>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</si>
  <si>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</si>
  <si>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</si>
  <si>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พะเยา</t>
  </si>
  <si>
    <t>สสจ.พะเยา</t>
  </si>
  <si>
    <t xml:space="preserve">พะเยา </t>
  </si>
  <si>
    <t>จุน</t>
  </si>
  <si>
    <t xml:space="preserve">เชียงคำ </t>
  </si>
  <si>
    <t>เชียงม่วน</t>
  </si>
  <si>
    <t>ดอกคำใต้</t>
  </si>
  <si>
    <t>ปง</t>
  </si>
  <si>
    <t>แม่ใจ</t>
  </si>
  <si>
    <t>เชียงราย</t>
  </si>
  <si>
    <t>สสจ.เชียงราย</t>
  </si>
  <si>
    <t>เชียงรายประชานุเคราะห์</t>
  </si>
  <si>
    <t>สมเด็จพระญาณสังวร (เวียงชัย)</t>
  </si>
  <si>
    <t>เชียงของ</t>
  </si>
  <si>
    <t>เทิง</t>
  </si>
  <si>
    <t>พาน</t>
  </si>
  <si>
    <t>ป่าแดด</t>
  </si>
  <si>
    <t>แม่จัน</t>
  </si>
  <si>
    <t xml:space="preserve">เชียงแสน 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</si>
  <si>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</si>
  <si>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</si>
  <si>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</si>
  <si>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</si>
  <si>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</si>
  <si>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</si>
  <si>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</si>
  <si>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</si>
  <si>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</si>
  <si>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แม่ฮ่องสอน</t>
  </si>
  <si>
    <t>สสจ.แม่ฮ่องสอน</t>
  </si>
  <si>
    <t>ศรีสังวาลย์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</si>
  <si>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</si>
  <si>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</si>
  <si>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</si>
  <si>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</si>
  <si>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</si>
  <si>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</si>
  <si>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สสจ.นครศรีธรรมราช</t>
  </si>
  <si>
    <t>มหาราชนครศรีธรรมราช</t>
  </si>
  <si>
    <t>พรหมคีรี</t>
  </si>
  <si>
    <t>ลานสกา</t>
  </si>
  <si>
    <t>ฉวาง</t>
  </si>
  <si>
    <t>พิปูน</t>
  </si>
  <si>
    <t xml:space="preserve">เชียรใหญ่ </t>
  </si>
  <si>
    <t>ชะอวด</t>
  </si>
  <si>
    <t xml:space="preserve">ท่าศาลา </t>
  </si>
  <si>
    <t xml:space="preserve">ทุ่งสง </t>
  </si>
  <si>
    <t>ทุ่งใหญ่</t>
  </si>
  <si>
    <t>ปากพนัง</t>
  </si>
  <si>
    <t xml:space="preserve">ร่อนพิบูลย์ 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</si>
  <si>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</si>
  <si>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</si>
  <si>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</si>
  <si>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</si>
  <si>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</si>
  <si>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</si>
  <si>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กระบี่</t>
  </si>
  <si>
    <t>สสจ.กระบี่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</si>
  <si>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</si>
  <si>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</si>
  <si>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</si>
  <si>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</si>
  <si>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</si>
  <si>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</si>
  <si>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</si>
  <si>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พังงา</t>
  </si>
  <si>
    <t>สสจ.พังงา</t>
  </si>
  <si>
    <t>ตะกั่วทุ่ง</t>
  </si>
  <si>
    <t>ตะกั่วป่า</t>
  </si>
  <si>
    <t>ทับปุด</t>
  </si>
  <si>
    <t>ท้ายเหมือง</t>
  </si>
  <si>
    <t>คุระบุรีชัยพัฒน์</t>
  </si>
  <si>
    <t>ภูเก็ต</t>
  </si>
  <si>
    <t>สสจ.ภูเก็ต</t>
  </si>
  <si>
    <t>วชิระภูเก็ต</t>
  </si>
  <si>
    <t>ป่าตอง</t>
  </si>
  <si>
    <t>ถลาง</t>
  </si>
  <si>
    <t>สำนักงานปศุสัตว์จังหวัด</t>
  </si>
  <si>
    <t>สุราษฎร์ธานี</t>
  </si>
  <si>
    <t>สสจ. สุราษฎร์ธานี</t>
  </si>
  <si>
    <t xml:space="preserve">สุราษฎร์ธานี 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</si>
  <si>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</si>
  <si>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</si>
  <si>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</si>
  <si>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</si>
  <si>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</si>
  <si>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</si>
  <si>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</si>
  <si>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</si>
  <si>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</si>
  <si>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</si>
  <si>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</si>
  <si>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</si>
  <si>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</si>
  <si>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</si>
  <si>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</si>
  <si>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</si>
  <si>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</si>
  <si>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ท่าโรงช้าง</t>
  </si>
  <si>
    <t>วิภาวดี</t>
  </si>
  <si>
    <t>ศูนย์มะเร็ง สุราษฎร์ธานี</t>
  </si>
  <si>
    <t>ระนอง</t>
  </si>
  <si>
    <t>สสจ.ระนอง</t>
  </si>
  <si>
    <t>ละอุ่น</t>
  </si>
  <si>
    <t>กะเปอร์</t>
  </si>
  <si>
    <t>กระบุรี</t>
  </si>
  <si>
    <t>สุขสำราญ</t>
  </si>
  <si>
    <t>ชุมพร</t>
  </si>
  <si>
    <t>สสจ.ชุมพร</t>
  </si>
  <si>
    <t>ปากน้ำชุมพร</t>
  </si>
  <si>
    <t>ท่าแซะ</t>
  </si>
  <si>
    <t>ปะทิว</t>
  </si>
  <si>
    <t>หลังสวน</t>
  </si>
  <si>
    <t>ปากน้ำหลังสวน</t>
  </si>
  <si>
    <t>ละแม</t>
  </si>
  <si>
    <t>พะโต๊ะ</t>
  </si>
  <si>
    <t>สวี</t>
  </si>
  <si>
    <t>ทุ่งตะโก</t>
  </si>
  <si>
    <t>มาบอำมฤต</t>
  </si>
  <si>
    <t>ชุมพรเขตรอุดมศักดิ์</t>
  </si>
  <si>
    <t>สงขลา</t>
  </si>
  <si>
    <t>สสจ.สงขลา</t>
  </si>
  <si>
    <t xml:space="preserve">สงขลา </t>
  </si>
  <si>
    <t>สทิงพระ</t>
  </si>
  <si>
    <t>จะนะ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</si>
  <si>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</si>
  <si>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</si>
  <si>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</si>
  <si>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</si>
  <si>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</si>
  <si>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</si>
  <si>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บางกล่ำ</t>
  </si>
  <si>
    <t>หาดใหญ่</t>
  </si>
  <si>
    <t>นาหม่อม</t>
  </si>
  <si>
    <t>ควนเนียง</t>
  </si>
  <si>
    <t>ปาดังเบซาร์</t>
  </si>
  <si>
    <t>สิงหนคร</t>
  </si>
  <si>
    <t>คลองหอยโข่ง</t>
  </si>
  <si>
    <t>สตูล</t>
  </si>
  <si>
    <t>สสจ.สตูล</t>
  </si>
  <si>
    <t>ควนโดน</t>
  </si>
  <si>
    <t xml:space="preserve">ควนกาหลง </t>
  </si>
  <si>
    <t>ท่าแพ</t>
  </si>
  <si>
    <t>ละงู</t>
  </si>
  <si>
    <t>ทุ่งหว้า</t>
  </si>
  <si>
    <t>ตรัง</t>
  </si>
  <si>
    <t>สสจ.ตรัง</t>
  </si>
  <si>
    <t>กันตัง</t>
  </si>
  <si>
    <t xml:space="preserve">ย่านตาขาว </t>
  </si>
  <si>
    <t>ปะเหลี่ยน</t>
  </si>
  <si>
    <t>สิเกา</t>
  </si>
  <si>
    <t>ห้วยยอด</t>
  </si>
  <si>
    <t>วังวิเศษ</t>
  </si>
  <si>
    <t>นาโยง</t>
  </si>
  <si>
    <t>รัษฎา</t>
  </si>
  <si>
    <t>ศูนย์โรคผิวหนังเขตร้อน  จ.ตรัง</t>
  </si>
  <si>
    <t>พัทลุง</t>
  </si>
  <si>
    <t>สสจ.พัทลุง</t>
  </si>
  <si>
    <t xml:space="preserve">พัทลุง 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</si>
  <si>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</si>
  <si>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</si>
  <si>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</si>
  <si>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</si>
  <si>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</si>
  <si>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</si>
  <si>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</si>
  <si>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</si>
  <si>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</si>
  <si>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ปัตตานี</t>
  </si>
  <si>
    <t>สสจ.ปัตตานี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</si>
  <si>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</si>
  <si>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</si>
  <si>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</si>
  <si>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</si>
  <si>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</si>
  <si>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</si>
  <si>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</si>
  <si>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</si>
  <si>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</si>
  <si>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แม่ลาน</t>
  </si>
  <si>
    <t>กะพ้อ</t>
  </si>
  <si>
    <t>ยะลา</t>
  </si>
  <si>
    <t>สสจ.ยะลา</t>
  </si>
  <si>
    <t xml:space="preserve">ยะลา </t>
  </si>
  <si>
    <t>เบตง</t>
  </si>
  <si>
    <t>บันนังสตา</t>
  </si>
  <si>
    <t>ธารโต</t>
  </si>
  <si>
    <t>ยะหา</t>
  </si>
  <si>
    <t>กาบัง</t>
  </si>
  <si>
    <t>นราธิวาส</t>
  </si>
  <si>
    <t>สสจ.นราธิวาส</t>
  </si>
  <si>
    <t>นราธิวาสราชนครินทร์</t>
  </si>
  <si>
    <t>ตากใบ</t>
  </si>
  <si>
    <t>บาเจาะ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</si>
  <si>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</si>
  <si>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</si>
  <si>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</si>
  <si>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</si>
  <si>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</si>
  <si>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</si>
  <si>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</si>
  <si>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</si>
  <si>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</si>
  <si>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 xml:space="preserve">ประมาณการวัคซีนป้องกันไข้หวัดใหญ่สำหรับบุคคลากรกลุ่มเสี่ยง ปีงบประมาณ 2556 จำแนกรายโรงพยาบาล </t>
  </si>
  <si>
    <r>
      <t>โรงพยาบาล</t>
    </r>
    <r>
      <rPr>
        <u/>
        <sz val="16"/>
        <rFont val="TH SarabunPSK"/>
        <family val="2"/>
      </rPr>
      <t>ในสังกัด</t>
    </r>
    <r>
      <rPr>
        <sz val="16"/>
        <rFont val="TH SarabunPSK"/>
        <family val="2"/>
      </rPr>
      <t>สำนักงานปลัดกระทรวงสาธารณสุข</t>
    </r>
  </si>
  <si>
    <r>
      <t>โรงพยาบาล</t>
    </r>
    <r>
      <rPr>
        <u/>
        <sz val="16"/>
        <rFont val="TH SarabunPSK"/>
        <family val="2"/>
      </rPr>
      <t>นอกสังกัด</t>
    </r>
    <r>
      <rPr>
        <sz val="16"/>
        <rFont val="TH SarabunPSK"/>
        <family val="2"/>
      </rPr>
      <t>สำนักงานปลัดกระทรวงสาธารณสุข</t>
    </r>
  </si>
  <si>
    <t>หน่วยงานอื่นๆ ที่เกี่ยวข้อง</t>
  </si>
  <si>
    <t>สสจ.อุทัยธานี</t>
  </si>
  <si>
    <t>ประจวบ
คีรีขันธ์</t>
  </si>
  <si>
    <t>นครศรี
ธรรมราช</t>
  </si>
  <si>
    <t>พระนคร
ศรีอยุธยา</t>
  </si>
  <si>
    <t>รพช (30)</t>
  </si>
  <si>
    <t>รพช (60)</t>
  </si>
  <si>
    <t xml:space="preserve">ประชาธิปัตย์ </t>
  </si>
  <si>
    <t>รพช (10)</t>
  </si>
  <si>
    <t>โรงพยาบาลธรรมศาสตร์เฉลิมพระเกียรติ</t>
  </si>
  <si>
    <t>โรงพยาบาลอานันทมหิดล</t>
  </si>
  <si>
    <t>รพช (90)</t>
  </si>
  <si>
    <t>พระนารายณ์มหาราช</t>
  </si>
  <si>
    <t>รพช (120)</t>
  </si>
  <si>
    <t>สวรรคบุรี</t>
  </si>
  <si>
    <t>โรงพยาบาลยุวประสาทไวทโยปถัมภ์</t>
  </si>
  <si>
    <t>โรงพยาบาลป้อมพระจุลจอมเกล้าฐานทัพเรือ</t>
  </si>
  <si>
    <t>โรงพยาบาลอาภากรเกียรติวงศ์</t>
  </si>
  <si>
    <t>อ่าวอุดม ศรีราชา</t>
  </si>
  <si>
    <t>โรงพยาบาลค่ายนวมินทราชินี</t>
  </si>
  <si>
    <t>โรงพยาบาลสมเด็จพระนางเจ้าสิริกิตต์</t>
  </si>
  <si>
    <t>โรงพยาบาลสมเด็จพระบรมราชเทวี ณ ศรีราชา</t>
  </si>
  <si>
    <t>โรงพยาบาลมหาวิทยาลัยบูรพา</t>
  </si>
  <si>
    <t>โรงพยาบาลค่ายจักรพงษ์</t>
  </si>
  <si>
    <t>โรงพยาบาลโรงเรียนนายร้อยพระจุลจอมเกล้า</t>
  </si>
  <si>
    <t>โรงพยาบาลจิตเวชสระแก้วราชนครินทร์</t>
  </si>
  <si>
    <t>โรงพยาบาลค่ายสุรสิงหนาถ</t>
  </si>
  <si>
    <t>โรงพยาบาลค่ายภาณุรังษี</t>
  </si>
  <si>
    <t>ห้วยกระเจาเฉลิมพระเกียรติ 80 พรรษา</t>
  </si>
  <si>
    <t>โรงพยาบาลค่ายสุรสีห์</t>
  </si>
  <si>
    <t xml:space="preserve">ห้วยพลู </t>
  </si>
  <si>
    <t>โรงพยาบาลเมตตาประชารักษ์ (วัดไร่ขิง)</t>
  </si>
  <si>
    <t>โรงพยาบาลค่ายจันทรุเบกษา</t>
  </si>
  <si>
    <t xml:space="preserve">นภาลัย </t>
  </si>
  <si>
    <t xml:space="preserve">พระจอมเกล้า </t>
  </si>
  <si>
    <t>โรงพยาบาลค่ายรามราชนิเวศน์</t>
  </si>
  <si>
    <t>โรงพยาบาลค่ายธนะรัตน์</t>
  </si>
  <si>
    <t>โรงพยาบาลกองบิน 53</t>
  </si>
  <si>
    <t>โรงพยาบาลจิตเวชนครราชสีมาราชนครินทร์</t>
  </si>
  <si>
    <t>โรงพยาบาลกองบิน 1</t>
  </si>
  <si>
    <t>โรงพยาบาลสุรนารี</t>
  </si>
  <si>
    <t>รพช (160)</t>
  </si>
  <si>
    <t>พระทองคำเฉลิมพระเกียรติ 80 ปี</t>
  </si>
  <si>
    <t>รพช (150)</t>
  </si>
  <si>
    <t>โรงพยาบาลค่ายสมเด็จเจ้าพระยามหากษัตริย์ศึก</t>
  </si>
  <si>
    <t>โรงพยาบาลค่ายวีรวัฒน์โยธิน</t>
  </si>
  <si>
    <t>นาวังเฉลิมพระเกียรติฯ</t>
  </si>
  <si>
    <t>สมเด็จพระยุพราชกระนวน</t>
  </si>
  <si>
    <t>โรงพยาบาลจิตเวชขอนแก่นราชนครินทร์</t>
  </si>
  <si>
    <t>โรงพยาบาลศรีนครินทร์ มหาวิทยาลัยขอนแก่น</t>
  </si>
  <si>
    <t>โรงพยาบาลค่ายศรีพัชรินทร์</t>
  </si>
  <si>
    <t>โรงพยาบาลค่ายประจักษ์ศิลปาคม</t>
  </si>
  <si>
    <t>โรงพยาบาลจิตเวชเลยราชนครินทร์</t>
  </si>
  <si>
    <t>โรงพยาบาลค่ายศรีสองรัก</t>
  </si>
  <si>
    <t>สสจ.บึงกาฬ</t>
  </si>
  <si>
    <t>ศูนย์การแพทย์ มหาวิทยาลัยมหาสารคาม</t>
  </si>
  <si>
    <t>โรงพยาบาลค่ายสมเด็จพระพุทธยอดฟ้าจุฬาโลกมหาราช</t>
  </si>
  <si>
    <t>เบญจลักษ์เฉลิมพระเกียรติ 80 พรรษา</t>
  </si>
  <si>
    <t>โรงพยาบาล 50 พรรษา มหาวชิราลงกรณ์</t>
  </si>
  <si>
    <t>โรงพยาบาลพระศรีมหาโพธิ์</t>
  </si>
  <si>
    <t>โรงพยาบาลค่ายสรรพสิทธิประสงค์</t>
  </si>
  <si>
    <t>โรงพยาบาลกองบิน 21</t>
  </si>
  <si>
    <t>โรงพยาบาลค่ายกฤษณ์สีวะรา</t>
  </si>
  <si>
    <t>นาแก</t>
  </si>
  <si>
    <t>โรงพยาบาลจิตเวชนครพนมราชนครินทร์</t>
  </si>
  <si>
    <t>โรงพยาบาลค่ายพระยอดเมืองขวาง</t>
  </si>
  <si>
    <t>โรงพยาบาลจิตเวชนครสวรรค์ราชนครินทร์</t>
  </si>
  <si>
    <t>โรงพยาบาลค่ายจิรประวัติ</t>
  </si>
  <si>
    <t>โรงพยาบาลกองบิน 4  กองพลบินที่ 3</t>
  </si>
  <si>
    <t>โรงพยาบาลค่ายพิชัยดาบหัก</t>
  </si>
  <si>
    <t>โรงพยาบาลค่ายวชิรปราการ</t>
  </si>
  <si>
    <t>โรงพยาบาลค่ายสมเด็จพระนเรศวร, 
ค่ายสฤษดิ์เสนา,ค่ายเอกาทศรถ, ค่ายบรมไตรโลกนารถ</t>
  </si>
  <si>
    <t>โรงพยาบาลกองบิน 46</t>
  </si>
  <si>
    <t>โรงพยาบาลมหาวิทยาลัยนเรศวร</t>
  </si>
  <si>
    <t>โรงพยาบาลค่ายขุนผาเมือง</t>
  </si>
  <si>
    <t>วัดจันทร์เฉลิมพระเกียรติ 80 พรรษา</t>
  </si>
  <si>
    <t>โรงพยาบาลมหาราชนครเชียงใหม่</t>
  </si>
  <si>
    <t>โรงพยาบาลประสาทเชียงใหม่</t>
  </si>
  <si>
    <t>โรงพยาบาลสวนปรุง</t>
  </si>
  <si>
    <t>โรงพยาบาลกองบิน 41</t>
  </si>
  <si>
    <t>โรงพยาบาลค่ายกาวิละ</t>
  </si>
  <si>
    <t>โรงพยาบาลค่ายดารารัศมี</t>
  </si>
  <si>
    <t>โรงพยาบาลเทศบาลนครเชียงใหม่</t>
  </si>
  <si>
    <t>โรงพยาบาลค่ายสุรศักดิ์มนตรี</t>
  </si>
  <si>
    <t>โรงพยาบาลค่ายสุริยพงษ์</t>
  </si>
  <si>
    <t>โรงพยาบาลค่ายขุนเจืองธรรมิกราช</t>
  </si>
  <si>
    <t>โรงพยาบาลค่ายเม็งรายมหาราช</t>
  </si>
  <si>
    <t>โรงพยาบาลมหาวิทยาลัยแม่ฟ้าหลวง</t>
  </si>
  <si>
    <t>โรงพยาบาลค่ายเทพสตรีศรีสุนทร</t>
  </si>
  <si>
    <t>โรงพยาบาลค่ายวชิราวุธ</t>
  </si>
  <si>
    <t>โรงพยาบาลฐานทัพเรือพังงา</t>
  </si>
  <si>
    <t>เกาะยาวชัยพัฒน์</t>
  </si>
  <si>
    <t>กะปงชัยพัฒน์</t>
  </si>
  <si>
    <t>โรงพยาบาลสวนสราญรมย์</t>
  </si>
  <si>
    <t>โรงพยาบาลกองบิน 71</t>
  </si>
  <si>
    <t>โรงพยาบาลค่ายวิภาวดีรังสิต</t>
  </si>
  <si>
    <t>โรงพยาบาลค่ายรัตนรังสรรค์</t>
  </si>
  <si>
    <t>โรงพยาบาลค่ายเขตอุดมศักดิ์</t>
  </si>
  <si>
    <t xml:space="preserve">สมเด็จพระบรมราชินีนาถ </t>
  </si>
  <si>
    <t>โรงพยาบาลจิตเวชสงขลาราชนครินทร์</t>
  </si>
  <si>
    <t>โรงพยาบาลฐานทัพเรือสงขลา</t>
  </si>
  <si>
    <t>โรงพยาบาลค่ายเสนาณรงค์</t>
  </si>
  <si>
    <t>โรงพยาบาลกองบิน 56</t>
  </si>
  <si>
    <t>โรงพยาบาลสงขลานครินทร์</t>
  </si>
  <si>
    <t>โรงพยาบาลค่ายอิงคยุทธบริหาร</t>
  </si>
  <si>
    <t>กรงปินัง</t>
  </si>
  <si>
    <t>รพช (47)</t>
  </si>
  <si>
    <t>กรุงเทพ
มหานคร</t>
  </si>
  <si>
    <t>สำนักอนามัยกรุงเทพ</t>
  </si>
  <si>
    <t>กองควบคุมโรค</t>
  </si>
  <si>
    <t>โรงพยาบาลในเขตกรุงเทพมหานคร</t>
  </si>
  <si>
    <t>รพ.จุฬาภรณ์</t>
  </si>
  <si>
    <t>รพ.ราชวิถี</t>
  </si>
  <si>
    <t>รพ.สงฆ์</t>
  </si>
  <si>
    <t>รพ.นพรัตน์ราชธานี</t>
  </si>
  <si>
    <t>รพ.เลิดสิน</t>
  </si>
  <si>
    <t>สถาบันสุขภาพเด็กแห่งชาติมหาราชินี</t>
  </si>
  <si>
    <t>สถาบันประสาทวิทยา</t>
  </si>
  <si>
    <t>สถาบันมะเร็งแห่งชาติ</t>
  </si>
  <si>
    <t>สถาบันโรคผิวหนัง</t>
  </si>
  <si>
    <t xml:space="preserve">สถาบันจิตเวชศาสตร์สมเด็จเจ้าพระยา </t>
  </si>
  <si>
    <t>สถาบันกัลยาณ์ราชนครินทร์</t>
  </si>
  <si>
    <t>สถาบันสุขภาพจิตเด็กและวัยรุ่นราชนครินทร์</t>
  </si>
  <si>
    <t>สถาบันราชานุกูล</t>
  </si>
  <si>
    <t>รพ.ทหารผ่านศึก</t>
  </si>
  <si>
    <t>รพ.ภูมิพลอดุยเดช</t>
  </si>
  <si>
    <t>รพ.พระมงกุฎเกล้า</t>
  </si>
  <si>
    <t>รพ.สมเด็จพระปิ่นเกล้า</t>
  </si>
  <si>
    <t>รพ.ทหารเรือกรุงเทพ</t>
  </si>
  <si>
    <t>รพ.ตำรวจ</t>
  </si>
  <si>
    <t>รพ.ราชทัณฑ์</t>
  </si>
  <si>
    <t>รพ.เวชศาสตร์เขตร้อน ม.มหิดล</t>
  </si>
  <si>
    <t>รพ.จุฬาลงกรณ์สภากาชาดไทย</t>
  </si>
  <si>
    <t xml:space="preserve">รพ.รามาธิบดี ม.มหิดล </t>
  </si>
  <si>
    <t>ศิริราชพยาบาล ม.มหิดล</t>
  </si>
  <si>
    <t>รพ.กลาง</t>
  </si>
  <si>
    <t>รพ.วชิรพยาบาล</t>
  </si>
  <si>
    <t>รพ.เจริญกรุง ประชารักษ์</t>
  </si>
  <si>
    <t>รพ.ตากสิน</t>
  </si>
  <si>
    <t>รพ.ลาดกระบัง</t>
  </si>
  <si>
    <t>รพ.หลวงพ่อทวีศักดิ์ฯ</t>
  </si>
  <si>
    <t>รพ.สิรินธร</t>
  </si>
  <si>
    <t>รพ.เวชการุณย์รัศมิ์(หนองจอก)</t>
  </si>
  <si>
    <t>รพ.ราชพิพัฒน์</t>
  </si>
  <si>
    <t>รพ.ยาสูบ</t>
  </si>
  <si>
    <t>รพ. บุรฉัตรไชยาการ (รถไฟ)</t>
  </si>
  <si>
    <t>รพ.การไฟฟ้านครหลวง</t>
  </si>
  <si>
    <t>กองเวชศาสตร์ป้องกัน</t>
  </si>
  <si>
    <t>อยุธยา</t>
  </si>
  <si>
    <t>เทศบาลแม่สอด</t>
  </si>
  <si>
    <t>เวียงหนองล่อง</t>
  </si>
  <si>
    <t>ศูนย์วิทยาศาสตร์การแพทย์ที่ 1 จังหวัดตรัง</t>
  </si>
  <si>
    <t>สำนักงานชันสูตรสาธารณสุข</t>
  </si>
  <si>
    <t>สำนักงานสัตวแพทย์สาธารณสุข</t>
  </si>
  <si>
    <t>สำนักงานเขต</t>
  </si>
  <si>
    <t>ศูนย์บริการสาธารณสุข</t>
  </si>
  <si>
    <t>กลุ่มงานสนับสนุนบริการสุขภาพ</t>
  </si>
  <si>
    <t>กลุ่มงานควบคุมพิษสุนัขบ้า</t>
  </si>
  <si>
    <t>สำนักงานคุมประพฤติจังหวัด</t>
  </si>
  <si>
    <t>รวมทั้งหมด</t>
  </si>
  <si>
    <t>ศูนย์การแพทย์คูคต (คณะแพทย์ศาสตร์ มหาลัยวิทยาลัยธรรมศาสตร์)</t>
  </si>
  <si>
    <t>กลาโหม</t>
  </si>
  <si>
    <t>มหาวิทยาลัย</t>
  </si>
  <si>
    <t>โรงพยาบาลค่ายอดิสร</t>
  </si>
  <si>
    <t>กรมการแพทย์</t>
  </si>
  <si>
    <t>กรมควบคุมโรค</t>
  </si>
  <si>
    <t>กรมสุขภาพจิต</t>
  </si>
  <si>
    <t>ศูนย์การแพทย์ปัญญานันทภิกขุ ชลประทาน (โรงพยาบาลชลประทาน)</t>
  </si>
  <si>
    <t>สภากาชาดไทย</t>
  </si>
  <si>
    <t>จัดส่ง สสจ.</t>
  </si>
  <si>
    <t>รพช (80)</t>
  </si>
  <si>
    <t>กรมอนามัย</t>
  </si>
  <si>
    <t>กรมวิทย์ฯ</t>
  </si>
  <si>
    <t>อบท.</t>
  </si>
  <si>
    <t>สสอ.เมืองบึงกาฬ</t>
  </si>
  <si>
    <t>สสอ.พรเจริญ</t>
  </si>
  <si>
    <t>สสอ.โซ่พิสัย</t>
  </si>
  <si>
    <t>สสอ.เซกา</t>
  </si>
  <si>
    <t>สสอ.ปากคาด</t>
  </si>
  <si>
    <t>สสอ.บึงโขงหลง</t>
  </si>
  <si>
    <t>สสอ.ศรีวิไล</t>
  </si>
  <si>
    <t>สสอ.บุ่งคล้า</t>
  </si>
  <si>
    <t>รพท.</t>
  </si>
  <si>
    <t>กรมสนับสนุนบริการสุขภาพ</t>
  </si>
  <si>
    <t>โรงพยาบาลนพรัตน์ราชธานี</t>
  </si>
  <si>
    <t>โรงพยาบาลสงฆ์</t>
  </si>
  <si>
    <t>โรงพยาบาลจุฬาภรณ์</t>
  </si>
  <si>
    <t>โรงพยาบาลราชวิถี</t>
  </si>
  <si>
    <t>โรงพยาบาลเลิดสิน</t>
  </si>
  <si>
    <t>โรงพยาบาลทหารผ่านศึก</t>
  </si>
  <si>
    <t>โรงพยาบาลภูมิพลอดุยเดช</t>
  </si>
  <si>
    <t>โรงพยาบาลพระมงกุฎเกล้า</t>
  </si>
  <si>
    <t>โรงพยาบาลสมเด็จพระปิ่นเกล้า</t>
  </si>
  <si>
    <t>โรงพยาบาลทหารเรือกรุงเทพ</t>
  </si>
  <si>
    <t>โรงพยาบาลตำรวจ</t>
  </si>
  <si>
    <t>โรงพยาบาลเวชศาสตร์เขตร้อน ม.มหิดล</t>
  </si>
  <si>
    <t>โรงพยาบาลจุฬาลงกรณ์สภากาชาดไทย</t>
  </si>
  <si>
    <t xml:space="preserve">โรงพยาบาลรามาธิบดี ม.มหิดล </t>
  </si>
  <si>
    <t>โรงพยาบาลกลาง</t>
  </si>
  <si>
    <t>โรงพยาบาลวชิรพยาบาล</t>
  </si>
  <si>
    <t>โรงพยาบาลเจริญกรุง ประชารักษ์</t>
  </si>
  <si>
    <t>โรงพยาบาลตากสิน</t>
  </si>
  <si>
    <t>โรงพยาบาลลาดกระบัง</t>
  </si>
  <si>
    <t>โรงพยาบาลหลวงพ่อทวีศักดิ์ฯ</t>
  </si>
  <si>
    <t>โรงพยาบาลสิรินธร</t>
  </si>
  <si>
    <t>โรงพยาบาลเวชการุณย์รัศมิ์ (หนองจอก)</t>
  </si>
  <si>
    <t>โรงพยาบาลราชพิพัฒน์</t>
  </si>
  <si>
    <t>โรงพยาบาลยาสูบ</t>
  </si>
  <si>
    <t>โรงพยาบาลการไฟฟ้านครหลวง</t>
  </si>
  <si>
    <t>สำนักนายก</t>
  </si>
  <si>
    <t>โรงพยาบาลราชทัณฑ์</t>
  </si>
  <si>
    <t>กระทรวงยุติธรรม</t>
  </si>
  <si>
    <t xml:space="preserve">สำนักการแพทย์ </t>
  </si>
  <si>
    <t>กทม.</t>
  </si>
  <si>
    <t>กระทรวงการคลัง</t>
  </si>
  <si>
    <t>รัฐวิสาหกิจ</t>
  </si>
  <si>
    <t>โรงพยาบาลบุรฉัตรไชยากร (รถไฟ)</t>
  </si>
  <si>
    <t>หนองบัว
ลำภู</t>
  </si>
  <si>
    <t>สำนักงานป้องกันควบคุมโรคที่ 6 ขอนแก่น</t>
  </si>
  <si>
    <t>กรมปศุสัตว์</t>
  </si>
  <si>
    <t>สำนักงานป้องกันควบคุมโรคที่ 4 ราชบุรี</t>
  </si>
  <si>
    <t xml:space="preserve"> </t>
  </si>
  <si>
    <t xml:space="preserve">     - สำนักควบคุมป้องกันและบำบัดโรคสัตว์</t>
  </si>
  <si>
    <t xml:space="preserve">     - สถาบันสุขภาพสัตว์แห่งชาติ</t>
  </si>
  <si>
    <t xml:space="preserve">     - สำนักงานปศุสัตว์ กรุงเทพมหานคร</t>
  </si>
  <si>
    <t>สำนักงานป้องกันควบคุมโรคที่ 1 กรุงเทพฯ</t>
  </si>
  <si>
    <t>สำนักงานป้องกันควบคุมโรคที่ 2 สระบุรี</t>
  </si>
  <si>
    <t>สำนักงานป้องกันควบคุมโรคที่ 3 ชลบุรี</t>
  </si>
  <si>
    <t>สำนักงานป้องกันควบคุมโรคที่ 5 นครราชสีมา</t>
  </si>
  <si>
    <t>สำนักงานป้องกันควบคุมโรคที่ 7 อุบลราชธานี</t>
  </si>
  <si>
    <t>สำนักงานป้องกันควบคุมโรคที่ 8 นครสวรรค์</t>
  </si>
  <si>
    <t>สำนักงานป้องกันควบคุมโรคที่ 9 พิษณุโลก</t>
  </si>
  <si>
    <t>สำนักงานป้องกันควบคุมโรคที่ 10 เชียงใหม่</t>
  </si>
  <si>
    <t>สำนักงานป้องกันควบคุมโรคที่ 11 นครศรีธรรมราช</t>
  </si>
  <si>
    <t>สำนักงานป้องกันควบคุมโรคที่ 12 สงขลา</t>
  </si>
  <si>
    <t>ศูนย์อนามัย ที่ 1 กรุงเทพ</t>
  </si>
  <si>
    <t>ศูนย์อนามัย ที่ 2 สระบุรี</t>
  </si>
  <si>
    <t>ศูนย์อนามัย ที่ 3 ชลบุรี</t>
  </si>
  <si>
    <t>ศูนย์อนามัย ที่ 4 ราชบุรี</t>
  </si>
  <si>
    <t>ศูนย์อนามัย ที่ 5 นครราชสีมา</t>
  </si>
  <si>
    <t>ศูนย์อนามัย ที่ 6 ขอนแก่น</t>
  </si>
  <si>
    <t>ศูนย์อนามัย ที่ 7 อุบลราชธานี</t>
  </si>
  <si>
    <t>ศูนย์อนามัย ที่ 8 นครสวรรค์</t>
  </si>
  <si>
    <t>ศูนย์อนามัย ที่ 9 พิษณุโลก</t>
  </si>
  <si>
    <t>ศูนย์อนามัย ที่ 10 เชียงใหม่</t>
  </si>
  <si>
    <t>ศูนย์อนามัย ที่ 11 นครศรีธรรมราช</t>
  </si>
  <si>
    <t>ศูนย์อนามัย ที่ 12 ยะลา</t>
  </si>
  <si>
    <t>ศูนย์ฝึกอบรมและพัฒนาสุขภาพภาคประชาชน ชลบุรี</t>
  </si>
  <si>
    <t>ศูนย์ฝึกอบรมและพัฒนาสุขภาพภาคประชาชน ขอนแก่น</t>
  </si>
  <si>
    <t>ศูนย์ฝึกอบรมและพัฒนาสุขภาพภาคประชาชน นครสวรรค์</t>
  </si>
  <si>
    <t>ศูนย์ฝึกอบรมและพัฒนาสุขภาพภาคประชาชน นครศรีธรรมราช</t>
  </si>
  <si>
    <t>ศูนย์ฝึกอบรมและพัฒนาสุขภาพภาคประชาชน ยะลา</t>
  </si>
  <si>
    <t>ศูนย์วิทยาศาสตร์การแพทย์  ตรัง</t>
  </si>
  <si>
    <t>ศูนย์วิทยาศาสตร์การแพทย์  อุดรธานี</t>
  </si>
  <si>
    <t>ศูนย์วิทยาศาสตร์การแพทย์  ชลบุรี</t>
  </si>
  <si>
    <t>ศูนย์วิทยาศาสตร์การแพทย์  สมุทรสงคราม</t>
  </si>
  <si>
    <t>ศูนย์วิทยาศาสตร์การแพทย์  นครราชสีมา</t>
  </si>
  <si>
    <t>ศูนย์วิทยาศาสตร์การแพทย์  ขอนแก่น</t>
  </si>
  <si>
    <t>ศูนย์วิทยาศาสตร์การแพทย์  อุบลราชธานี</t>
  </si>
  <si>
    <t>ศูนย์วิทยาศาสตร์การแพทย์  นครสวรรค์</t>
  </si>
  <si>
    <t>ศูนย์วิทยาศาสตร์การแพทย์  พิษณุโลก</t>
  </si>
  <si>
    <t>ศูนย์วิทยาศาสตร์การแพทย์  เชียงใหม่</t>
  </si>
  <si>
    <t>ศูนย์วิทยาศาสตร์การแพทย์  สุราษฎร์ธานี</t>
  </si>
  <si>
    <t>ศูนย์วิทยาศาสตร์การแพทย์  สงขลา</t>
  </si>
  <si>
    <t>ศูนย์วิทยาศาสตร์การแพทย์  เชียงราย</t>
  </si>
  <si>
    <t>ศูนย์วิทยาศาสตร์การแพทย์  ภูเก็ต</t>
  </si>
  <si>
    <t>สำนักควบคุมป้องกันและบำบัดโรคสัตว์</t>
  </si>
  <si>
    <t>สถาบันสุขภาพสัตว์แห่งชาติ</t>
  </si>
  <si>
    <t>สำนักงานปศุสัตว์ กรุงเทพมหานคร</t>
  </si>
  <si>
    <t>กรมวิทยาศาสตร์
การแพทย์</t>
  </si>
  <si>
    <t xml:space="preserve">ยอดการจัดสรรวัคซีนป้องกันไข้หวัดใหญ่ตามฤดูกาล สำหรับบุคลากรกลุ่มเสี่ยง ปีงบประมาณ 2556 จำแนกรายโรงพยาบาล </t>
  </si>
  <si>
    <t>รวมวัคซีนทั้งหมด 
(ปัดเต็มขวด)</t>
  </si>
  <si>
    <t>บวกอัตราสูญเสีย 10%</t>
  </si>
  <si>
    <t xml:space="preserve">รพช </t>
  </si>
  <si>
    <t>อบจ.ภูเก็ต</t>
  </si>
  <si>
    <t>Total บวกอัตราสูญเสีย 10% 
(ปัดเต็มขวด)</t>
  </si>
  <si>
    <t>Total บวกอัตราสูญเสีย 5% 
(ปัดเต็มขวด)</t>
  </si>
  <si>
    <t>ย้อนกลับ (10%)</t>
  </si>
  <si>
    <t>ย้อนกลับ (5%)</t>
  </si>
  <si>
    <t>รามัน</t>
  </si>
  <si>
    <t>โรงพยาบาลค่ายพิชัยดาบหัก (หน่วยฝึกทหารใหม่)</t>
  </si>
  <si>
    <t>ทหารใหม่+ครูฝึก (600)</t>
  </si>
  <si>
    <t>รวมทั้งสำนักอนามัย</t>
  </si>
  <si>
    <t>รวมทั้ง รพ. ในเขตกรุงเทพมหานคร</t>
  </si>
  <si>
    <t>ราชการ</t>
  </si>
  <si>
    <t>ส่งที่</t>
  </si>
  <si>
    <t>ผู้ติดต่อ</t>
  </si>
  <si>
    <t>ให้มารับที่กรมฯ</t>
  </si>
  <si>
    <t>คุณละเอียด 02-849-6600 ต่อ 3131, 087-021-2241</t>
  </si>
  <si>
    <t>รอหนังสือเข้ามาก่อน</t>
  </si>
  <si>
    <t>จัดส่ง สสจ. อุดรธานี</t>
  </si>
  <si>
    <t xml:space="preserve">สสจ.ภูเก็ต </t>
  </si>
  <si>
    <t>คุณวันเพ็ญ สสจ.ภูเก็ต 087-627-9446</t>
  </si>
  <si>
    <t>กองเวชศาสตร์ป้องกัน กรมแพทย์ทหารอากาศ</t>
  </si>
  <si>
    <t xml:space="preserve">02-283-9048, 02-283-9470, 02-281-4020 </t>
  </si>
  <si>
    <t>พนมดงรัก</t>
  </si>
  <si>
    <r>
      <t xml:space="preserve">โรงพยาบาลในเขตกรุงเทพมหานคร </t>
    </r>
    <r>
      <rPr>
        <b/>
        <sz val="16"/>
        <color rgb="FFFF0000"/>
        <rFont val="TH SarabunPSK"/>
        <family val="2"/>
      </rPr>
      <t>(เฉพาะ รพ. ในกรุงเทพ ไม่บวกอัตราสูญเสีย)</t>
    </r>
  </si>
  <si>
    <t>ไว้ที่มิ้นท์</t>
  </si>
  <si>
    <t>โรงพยาบาล</t>
  </si>
  <si>
    <t>จำนวนวัคซีน (Doses)</t>
  </si>
  <si>
    <t>ใบเบิก</t>
  </si>
  <si>
    <t>/</t>
  </si>
  <si>
    <t>ศูนย์การแพทย์กาญจนาภิเษก ม.มหิดล</t>
  </si>
  <si>
    <t>กองแพทย์หลวง (แพทย์หลวงสวนจิตรลดา)</t>
  </si>
  <si>
    <t>ยังไม่มี</t>
  </si>
  <si>
    <t>หมายเหตุ</t>
  </si>
  <si>
    <t>จังหวัด.............................................................................</t>
  </si>
  <si>
    <t>จำนวน
บุคลากรทางการแพทย์และสาธารณสุขทั้งหมด (ราย)</t>
  </si>
  <si>
    <t>เขต</t>
  </si>
  <si>
    <t>3.* หากหน่วยบริการไม่ได้รับจัดสรรวัคซีนป้องกันโรคไข้หวัดใหญ่ให้ใส่ "0" ในช่องจำนวนวัคซีนป้องกันโรคไข้หวัดใหญ่ ที่ได้รับการจัดสรร พร้อมระบุสาเหตุในช่องหมายเหตุ</t>
  </si>
  <si>
    <t>จำนวนวัคซีนป้องกันโรคไข้หวัดใหญ่ที่ได้รับการจัดสรร (โด๊ส)*</t>
  </si>
  <si>
    <t>จำนวนผู้ที่ได้รับวัคซีน
ป้องกันโรคไข้หวัดใหญ่ (ราย)</t>
  </si>
  <si>
    <t>ร้อยละ 
(จำนวนที่ได้รับวัคซีน/จำนวนที่ได้รับการจัดสรร*100)</t>
  </si>
  <si>
    <t xml:space="preserve"> สำนักงานปศุสัตว์ เป็นต้น</t>
  </si>
  <si>
    <t>หน่วยงาน .........................................อำเภอ..........................จังหวัด...............................................</t>
  </si>
  <si>
    <t>ลำดับที่</t>
  </si>
  <si>
    <t>ชื่อ-นามสกุล</t>
  </si>
  <si>
    <t>ตำแหน่ง</t>
  </si>
  <si>
    <t>วันที่ได้รับวัคซีน</t>
  </si>
  <si>
    <t xml:space="preserve">  2) สังกัด/กรม ได้แก่  สำนักงานปลัดกระทรวงสาธารณสุข  กรมการแพทย์/สธ กรมอนามัย/สธ  กรมวิทยาศาสตร์การแพทย์/สธ  กรมปศุสัตว์/เกษตร  กรมแพทย์ทหาร/กลาโหม เป็นต้น  </t>
  </si>
  <si>
    <t xml:space="preserve">   2.1 แบบฟอร์มตัวอย่างของทะเบียนผู้รับบริการวัคซีนป้องกันโรคไข้หวัดใหญ่</t>
  </si>
  <si>
    <t>ลำดับ</t>
  </si>
  <si>
    <t>เรือนจำ/ทัณฑสถาน</t>
  </si>
  <si>
    <t>โรงพยาบาลแม่ข่าย</t>
  </si>
  <si>
    <t>จำนวนได้รับการฉีดวัคซีน (ราย)</t>
  </si>
  <si>
    <t>บัญชีรายชื่อบุคลากรทางการแพทย์และสาธารณสุข
ที่ได้รับวัคซีนป้องกันโรคไข้หวัดใหญ่ ปี 2568</t>
  </si>
  <si>
    <r>
      <rPr>
        <b/>
        <sz val="16"/>
        <color theme="1"/>
        <rFont val="TH Sarabun New"/>
        <family val="2"/>
      </rPr>
      <t>หมายเหตุ</t>
    </r>
    <r>
      <rPr>
        <sz val="16"/>
        <color theme="1"/>
        <rFont val="TH Sarabun New"/>
        <family val="2"/>
      </rPr>
      <t xml:space="preserve"> เป็นแบบฟอร์มตัวอย่างของทะเบียนผู้รับบริการวัคซีนป้องกันโรคไข้หวัดใหญ่ ที่แต่ละหน่วยงานสามารถนำไปใช้ลงทะเบียนบุคลากรทางการแพทย์และสาธารณสุขที่ได้รับการฉีดวัคซีนป้องกันโรคไข้หวัดใหญ่ </t>
    </r>
  </si>
  <si>
    <t xml:space="preserve">1. หน่วยงาน หมายถึง หน่วยงานที่ได้รับการจัดสรรวัคซีนตามยอดการจัดสรรวัคซีนป้องกันโรคไข้หวัดใหญ่ ปี 2568 เช่น โรงพยาบาล สสจ. สคร. ศูนย์อนามัย ศูนย์วิทยาศาสตร์การแพทย์ </t>
  </si>
  <si>
    <t xml:space="preserve">2. ประเภท หมายถึง หน่วยงานที่ได้รับการจัดสรรวัคซีนตามยอดการจัดสรรวัคซีนป้องกันโรคไข้หวัดใหญ่ ปี 2568 ดังนี้ 1) ประเภทหน่วยบริการ  ได้แก่ รพศ. รพท. รพช. </t>
  </si>
  <si>
    <t>แบบรายงานผลการให้บริการวัคซีนป้องกันโรคไข้หวัดใหญ่เจ้าหน้าที่ในเรือนจำปี 2568</t>
  </si>
  <si>
    <t>ร้อยละ 
ได้รับการฉีดวัคซีน</t>
  </si>
  <si>
    <t>จำนวนวัคซีนไข้หวัดใหญ่
ที่ได้รับการจัดสรร (ราย)</t>
  </si>
  <si>
    <t>2.2 แบบรายงานผลการให้บริการวัคซีนป้องกันโรคไข้หวัดใหญ่  ในบุคลากรทางการแพทย์และสาธารณสุข ปี 2568</t>
  </si>
  <si>
    <t>3. แบบรายงานผลการให้บริการวัคซีนป้องกันโรคไข้หวัดใหญ่ ในเจ้าหน้าที่ในเรือนจำที่ได้รับวัคซีนป้องกันโรคไข้หวัดใหญ่ ปี 2568</t>
  </si>
  <si>
    <t>From Flu1</t>
  </si>
  <si>
    <t>From Flu2</t>
  </si>
  <si>
    <t>ปรับ ณ 11 กุมภาพันธ์ 2568</t>
  </si>
  <si>
    <t>From Flu3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</si>
</sst>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6"/>
      <color theme="1"/>
      <name val="TH SarabunPSK"/>
      <family val="2"/>
    </font>
    <font>
      <b/>
      <sz val="20"/>
      <name val="TH SarabunPSK"/>
      <family val="2"/>
    </font>
    <font>
      <b/>
      <sz val="20"/>
      <name val="TH SarabunIT๙"/>
      <family val="2"/>
    </font>
    <font>
      <sz val="11"/>
      <color rgb="FF006100"/>
      <name val="Calibri"/>
      <family val="2"/>
      <charset val="222"/>
      <scheme val="minor"/>
    </font>
    <font>
      <b/>
      <sz val="20"/>
      <color rgb="FFFF0000"/>
      <name val="TH SarabunPSK"/>
      <family val="2"/>
    </font>
    <font>
      <b/>
      <sz val="18"/>
      <color rgb="FF006100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16"/>
      <name val="TH SarabunIT๙"/>
      <family val="2"/>
    </font>
    <font>
      <sz val="10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2"/>
      <name val="TH SarabunPSK"/>
      <family val="2"/>
    </font>
    <font>
      <b/>
      <sz val="20"/>
      <color rgb="FFFFFF00"/>
      <name val="TH SarabunPSK"/>
      <family val="2"/>
    </font>
    <font>
      <b/>
      <sz val="16"/>
      <color rgb="FFFF0000"/>
      <name val="TH SarabunPSK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  <font>
      <b/>
      <sz val="16"/>
      <color rgb="FF0000CC"/>
      <name val="TH Sarabun New"/>
      <family val="2"/>
    </font>
    <font>
      <sz val="16"/>
      <color rgb="FF0000CC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793A8"/>
        <bgColor indexed="64"/>
      </patternFill>
    </fill>
    <fill>
      <patternFill patternType="solid">
        <fgColor rgb="FFFABEC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4" fillId="1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30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3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72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5" fontId="8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165" fontId="8" fillId="4" borderId="3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9" fillId="6" borderId="1" xfId="1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165" fontId="9" fillId="0" borderId="6" xfId="1" applyNumberFormat="1" applyFont="1" applyFill="1" applyBorder="1" applyAlignment="1">
      <alignment vertical="center"/>
    </xf>
    <xf numFmtId="165" fontId="9" fillId="3" borderId="6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1" xfId="0" quotePrefix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5" fontId="9" fillId="2" borderId="6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5" fontId="9" fillId="0" borderId="3" xfId="1" applyNumberFormat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5" fontId="9" fillId="2" borderId="3" xfId="1" applyNumberFormat="1" applyFont="1" applyFill="1" applyBorder="1" applyAlignment="1">
      <alignment vertical="center"/>
    </xf>
    <xf numFmtId="165" fontId="9" fillId="3" borderId="8" xfId="1" applyNumberFormat="1" applyFont="1" applyFill="1" applyBorder="1" applyAlignment="1">
      <alignment vertical="center"/>
    </xf>
    <xf numFmtId="165" fontId="9" fillId="0" borderId="8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5" fontId="8" fillId="7" borderId="1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9" fillId="0" borderId="0" xfId="1" applyNumberFormat="1" applyFont="1" applyFill="1" applyAlignment="1">
      <alignment vertical="center"/>
    </xf>
    <xf numFmtId="165" fontId="9" fillId="3" borderId="0" xfId="1" applyNumberFormat="1" applyFont="1" applyFill="1" applyAlignment="1">
      <alignment vertical="center"/>
    </xf>
    <xf numFmtId="165" fontId="9" fillId="0" borderId="1" xfId="0" applyNumberFormat="1" applyFont="1" applyBorder="1" applyAlignment="1">
      <alignment horizontal="right" vertical="center"/>
    </xf>
    <xf numFmtId="165" fontId="8" fillId="7" borderId="1" xfId="0" applyNumberFormat="1" applyFont="1" applyFill="1" applyBorder="1" applyAlignment="1">
      <alignment vertical="center"/>
    </xf>
    <xf numFmtId="165" fontId="9" fillId="6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65" fontId="9" fillId="0" borderId="0" xfId="1" applyNumberFormat="1" applyFont="1" applyFill="1" applyBorder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quotePrefix="1" applyFont="1" applyFill="1" applyAlignment="1">
      <alignment horizontal="left" vertical="center" wrapText="1"/>
    </xf>
    <xf numFmtId="165" fontId="8" fillId="6" borderId="0" xfId="1" applyNumberFormat="1" applyFont="1" applyFill="1" applyBorder="1" applyAlignment="1">
      <alignment vertical="center"/>
    </xf>
    <xf numFmtId="165" fontId="9" fillId="14" borderId="1" xfId="1" applyNumberFormat="1" applyFont="1" applyFill="1" applyBorder="1" applyAlignment="1">
      <alignment vertical="center"/>
    </xf>
    <xf numFmtId="165" fontId="9" fillId="0" borderId="9" xfId="1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165" fontId="9" fillId="14" borderId="14" xfId="1" applyNumberFormat="1" applyFont="1" applyFill="1" applyBorder="1" applyAlignment="1">
      <alignment vertical="center"/>
    </xf>
    <xf numFmtId="165" fontId="9" fillId="0" borderId="15" xfId="0" applyNumberFormat="1" applyFont="1" applyBorder="1" applyAlignment="1">
      <alignment vertical="center"/>
    </xf>
    <xf numFmtId="165" fontId="9" fillId="14" borderId="15" xfId="1" applyNumberFormat="1" applyFont="1" applyFill="1" applyBorder="1" applyAlignment="1">
      <alignment vertical="center"/>
    </xf>
    <xf numFmtId="165" fontId="9" fillId="0" borderId="15" xfId="1" applyNumberFormat="1" applyFont="1" applyFill="1" applyBorder="1" applyAlignment="1">
      <alignment vertical="center"/>
    </xf>
    <xf numFmtId="165" fontId="9" fillId="14" borderId="16" xfId="1" applyNumberFormat="1" applyFont="1" applyFill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2" xfId="0" quotePrefix="1" applyFont="1" applyBorder="1" applyAlignment="1">
      <alignment vertical="top" wrapText="1"/>
    </xf>
    <xf numFmtId="0" fontId="9" fillId="0" borderId="15" xfId="0" quotePrefix="1" applyFont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18" xfId="0" quotePrefix="1" applyFont="1" applyBorder="1" applyAlignment="1">
      <alignment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165" fontId="9" fillId="0" borderId="1" xfId="1" applyNumberFormat="1" applyFont="1" applyFill="1" applyBorder="1" applyAlignment="1">
      <alignment vertical="top"/>
    </xf>
    <xf numFmtId="165" fontId="9" fillId="14" borderId="1" xfId="1" applyNumberFormat="1" applyFont="1" applyFill="1" applyBorder="1" applyAlignment="1">
      <alignment vertical="top"/>
    </xf>
    <xf numFmtId="0" fontId="8" fillId="0" borderId="18" xfId="0" quotePrefix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left" vertical="center" indent="1"/>
    </xf>
    <xf numFmtId="165" fontId="12" fillId="16" borderId="1" xfId="0" applyNumberFormat="1" applyFont="1" applyFill="1" applyBorder="1" applyAlignment="1">
      <alignment vertical="center"/>
    </xf>
    <xf numFmtId="165" fontId="8" fillId="14" borderId="1" xfId="1" applyNumberFormat="1" applyFont="1" applyFill="1" applyBorder="1" applyAlignment="1">
      <alignment vertical="center"/>
    </xf>
    <xf numFmtId="0" fontId="9" fillId="17" borderId="1" xfId="0" applyFont="1" applyFill="1" applyBorder="1" applyAlignment="1">
      <alignment horizontal="left" vertical="center"/>
    </xf>
    <xf numFmtId="165" fontId="9" fillId="14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165" fontId="9" fillId="0" borderId="1" xfId="0" applyNumberFormat="1" applyFont="1" applyBorder="1" applyAlignment="1">
      <alignment vertical="top"/>
    </xf>
    <xf numFmtId="165" fontId="8" fillId="14" borderId="1" xfId="1" applyNumberFormat="1" applyFont="1" applyFill="1" applyBorder="1" applyAlignment="1">
      <alignment vertical="top"/>
    </xf>
    <xf numFmtId="165" fontId="8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165" fontId="18" fillId="0" borderId="0" xfId="1" applyNumberFormat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vertical="center"/>
    </xf>
    <xf numFmtId="165" fontId="18" fillId="0" borderId="0" xfId="1" applyNumberFormat="1" applyFont="1" applyFill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8" fillId="7" borderId="1" xfId="0" applyFont="1" applyFill="1" applyBorder="1" applyAlignment="1">
      <alignment horizontal="right" vertical="center" wrapText="1"/>
    </xf>
    <xf numFmtId="0" fontId="16" fillId="15" borderId="1" xfId="12" applyFont="1" applyBorder="1" applyAlignment="1">
      <alignment horizontal="center" vertical="center" wrapText="1"/>
    </xf>
    <xf numFmtId="0" fontId="9" fillId="6" borderId="1" xfId="0" quotePrefix="1" applyFont="1" applyFill="1" applyBorder="1" applyAlignment="1">
      <alignment vertical="top" wrapText="1"/>
    </xf>
    <xf numFmtId="0" fontId="8" fillId="7" borderId="1" xfId="0" applyFont="1" applyFill="1" applyBorder="1" applyAlignment="1">
      <alignment horizontal="right" vertical="center"/>
    </xf>
    <xf numFmtId="0" fontId="15" fillId="6" borderId="3" xfId="0" quotePrefix="1" applyFont="1" applyFill="1" applyBorder="1" applyAlignment="1">
      <alignment horizontal="center" vertical="top" wrapText="1"/>
    </xf>
    <xf numFmtId="0" fontId="15" fillId="6" borderId="8" xfId="0" quotePrefix="1" applyFont="1" applyFill="1" applyBorder="1" applyAlignment="1">
      <alignment horizontal="center" vertical="top" wrapText="1"/>
    </xf>
    <xf numFmtId="0" fontId="17" fillId="6" borderId="3" xfId="0" quotePrefix="1" applyFont="1" applyFill="1" applyBorder="1" applyAlignment="1">
      <alignment horizontal="center" vertical="top" wrapText="1"/>
    </xf>
    <xf numFmtId="0" fontId="17" fillId="6" borderId="8" xfId="0" quotePrefix="1" applyFont="1" applyFill="1" applyBorder="1" applyAlignment="1">
      <alignment vertical="top" wrapText="1"/>
    </xf>
    <xf numFmtId="0" fontId="17" fillId="6" borderId="6" xfId="0" quotePrefix="1" applyFont="1" applyFill="1" applyBorder="1" applyAlignment="1">
      <alignment vertical="top" wrapText="1"/>
    </xf>
    <xf numFmtId="0" fontId="15" fillId="6" borderId="8" xfId="0" quotePrefix="1" applyFont="1" applyFill="1" applyBorder="1" applyAlignment="1">
      <alignment vertical="top" wrapText="1"/>
    </xf>
    <xf numFmtId="0" fontId="8" fillId="21" borderId="1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165" fontId="23" fillId="0" borderId="1" xfId="1" applyNumberFormat="1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165" fontId="24" fillId="0" borderId="1" xfId="1" applyNumberFormat="1" applyFont="1" applyFill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165" fontId="21" fillId="0" borderId="26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165" fontId="24" fillId="0" borderId="3" xfId="1" applyNumberFormat="1" applyFont="1" applyFill="1" applyBorder="1" applyAlignment="1">
      <alignment vertical="center"/>
    </xf>
    <xf numFmtId="0" fontId="25" fillId="0" borderId="26" xfId="0" applyFont="1" applyBorder="1" applyAlignment="1">
      <alignment horizontal="left" vertical="center"/>
    </xf>
    <xf numFmtId="0" fontId="25" fillId="0" borderId="26" xfId="0" applyFont="1" applyBorder="1" applyAlignment="1">
      <alignment vertical="center"/>
    </xf>
    <xf numFmtId="165" fontId="25" fillId="0" borderId="26" xfId="1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17" borderId="3" xfId="0" applyFont="1" applyFill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65" fontId="8" fillId="21" borderId="13" xfId="1" applyNumberFormat="1" applyFont="1" applyFill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17" borderId="15" xfId="0" applyFont="1" applyFill="1" applyBorder="1" applyAlignment="1">
      <alignment horizontal="left" vertical="center"/>
    </xf>
    <xf numFmtId="165" fontId="8" fillId="19" borderId="13" xfId="1" applyNumberFormat="1" applyFont="1" applyFill="1" applyBorder="1" applyAlignment="1">
      <alignment vertical="center"/>
    </xf>
    <xf numFmtId="165" fontId="8" fillId="19" borderId="16" xfId="1" applyNumberFormat="1" applyFont="1" applyFill="1" applyBorder="1" applyAlignment="1">
      <alignment vertical="center"/>
    </xf>
    <xf numFmtId="165" fontId="8" fillId="21" borderId="14" xfId="1" applyNumberFormat="1" applyFont="1" applyFill="1" applyBorder="1" applyAlignment="1">
      <alignment vertical="center"/>
    </xf>
    <xf numFmtId="0" fontId="9" fillId="25" borderId="31" xfId="0" applyFont="1" applyFill="1" applyBorder="1" applyAlignment="1">
      <alignment horizontal="left" vertical="center"/>
    </xf>
    <xf numFmtId="165" fontId="8" fillId="14" borderId="32" xfId="1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17" borderId="23" xfId="0" applyFont="1" applyFill="1" applyBorder="1" applyAlignment="1">
      <alignment horizontal="left" vertical="center"/>
    </xf>
    <xf numFmtId="165" fontId="8" fillId="12" borderId="13" xfId="1" applyNumberFormat="1" applyFont="1" applyFill="1" applyBorder="1" applyAlignment="1">
      <alignment vertical="center"/>
    </xf>
    <xf numFmtId="0" fontId="9" fillId="25" borderId="23" xfId="0" applyFont="1" applyFill="1" applyBorder="1" applyAlignment="1">
      <alignment horizontal="left" vertical="center"/>
    </xf>
    <xf numFmtId="165" fontId="8" fillId="14" borderId="28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5" fontId="8" fillId="18" borderId="11" xfId="1" applyNumberFormat="1" applyFont="1" applyFill="1" applyBorder="1" applyAlignment="1">
      <alignment vertical="center"/>
    </xf>
    <xf numFmtId="165" fontId="8" fillId="18" borderId="13" xfId="1" applyNumberFormat="1" applyFont="1" applyFill="1" applyBorder="1" applyAlignment="1">
      <alignment vertical="center"/>
    </xf>
    <xf numFmtId="0" fontId="9" fillId="11" borderId="4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vertical="center" wrapText="1"/>
    </xf>
    <xf numFmtId="0" fontId="0" fillId="0" borderId="37" xfId="0" applyBorder="1"/>
    <xf numFmtId="0" fontId="9" fillId="0" borderId="3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0" fillId="0" borderId="18" xfId="0" applyBorder="1"/>
    <xf numFmtId="0" fontId="9" fillId="0" borderId="21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165" fontId="15" fillId="16" borderId="1" xfId="0" applyNumberFormat="1" applyFont="1" applyFill="1" applyBorder="1" applyAlignment="1">
      <alignment vertical="center"/>
    </xf>
    <xf numFmtId="165" fontId="27" fillId="16" borderId="1" xfId="0" applyNumberFormat="1" applyFont="1" applyFill="1" applyBorder="1" applyAlignment="1">
      <alignment horizontal="left" vertical="center"/>
    </xf>
    <xf numFmtId="165" fontId="9" fillId="26" borderId="1" xfId="1" applyNumberFormat="1" applyFont="1" applyFill="1" applyBorder="1" applyAlignment="1">
      <alignment vertical="center"/>
    </xf>
    <xf numFmtId="165" fontId="8" fillId="26" borderId="1" xfId="1" applyNumberFormat="1" applyFont="1" applyFill="1" applyBorder="1" applyAlignment="1">
      <alignment vertical="center"/>
    </xf>
    <xf numFmtId="0" fontId="9" fillId="26" borderId="0" xfId="0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9" fillId="26" borderId="1" xfId="0" quotePrefix="1" applyFont="1" applyFill="1" applyBorder="1" applyAlignment="1">
      <alignment vertical="center" wrapText="1"/>
    </xf>
    <xf numFmtId="0" fontId="9" fillId="26" borderId="1" xfId="0" applyFont="1" applyFill="1" applyBorder="1" applyAlignment="1">
      <alignment horizontal="center" vertical="center" wrapText="1"/>
    </xf>
    <xf numFmtId="165" fontId="9" fillId="26" borderId="1" xfId="0" applyNumberFormat="1" applyFont="1" applyFill="1" applyBorder="1" applyAlignment="1">
      <alignment vertical="center"/>
    </xf>
    <xf numFmtId="165" fontId="9" fillId="26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6" fillId="0" borderId="1" xfId="12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17" borderId="6" xfId="0" applyFont="1" applyFill="1" applyBorder="1" applyAlignment="1">
      <alignment horizontal="left" vertical="center"/>
    </xf>
    <xf numFmtId="0" fontId="21" fillId="14" borderId="6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vertical="center"/>
    </xf>
    <xf numFmtId="0" fontId="9" fillId="25" borderId="6" xfId="0" applyFont="1" applyFill="1" applyBorder="1" applyAlignment="1">
      <alignment horizontal="left" vertical="center"/>
    </xf>
    <xf numFmtId="165" fontId="8" fillId="14" borderId="41" xfId="1" applyNumberFormat="1" applyFont="1" applyFill="1" applyBorder="1" applyAlignment="1">
      <alignment horizontal="center" vertical="center"/>
    </xf>
    <xf numFmtId="165" fontId="8" fillId="21" borderId="41" xfId="1" applyNumberFormat="1" applyFont="1" applyFill="1" applyBorder="1" applyAlignment="1">
      <alignment vertical="center"/>
    </xf>
    <xf numFmtId="165" fontId="8" fillId="19" borderId="1" xfId="1" applyNumberFormat="1" applyFont="1" applyFill="1" applyBorder="1" applyAlignment="1">
      <alignment vertical="center"/>
    </xf>
    <xf numFmtId="165" fontId="8" fillId="19" borderId="15" xfId="1" applyNumberFormat="1" applyFont="1" applyFill="1" applyBorder="1" applyAlignment="1">
      <alignment vertical="center"/>
    </xf>
    <xf numFmtId="165" fontId="8" fillId="14" borderId="6" xfId="1" applyNumberFormat="1" applyFont="1" applyFill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top" wrapText="1"/>
    </xf>
    <xf numFmtId="0" fontId="8" fillId="0" borderId="8" xfId="0" quotePrefix="1" applyFont="1" applyBorder="1" applyAlignment="1">
      <alignment horizontal="center" vertical="top" wrapText="1"/>
    </xf>
    <xf numFmtId="0" fontId="12" fillId="16" borderId="5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 indent="1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29" fillId="0" borderId="1" xfId="0" applyFont="1" applyBorder="1" applyAlignment="1">
      <alignment horizontal="center"/>
    </xf>
    <xf numFmtId="165" fontId="29" fillId="0" borderId="1" xfId="1" applyNumberFormat="1" applyFon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9" fillId="0" borderId="1" xfId="0" applyFont="1" applyBorder="1"/>
    <xf numFmtId="0" fontId="31" fillId="0" borderId="0" xfId="0" applyFont="1"/>
    <xf numFmtId="0" fontId="32" fillId="0" borderId="0" xfId="24" applyFont="1"/>
    <xf numFmtId="0" fontId="33" fillId="0" borderId="0" xfId="24" applyFont="1"/>
    <xf numFmtId="0" fontId="33" fillId="13" borderId="46" xfId="24" applyFont="1" applyFill="1" applyBorder="1"/>
    <xf numFmtId="0" fontId="33" fillId="13" borderId="47" xfId="24" applyFont="1" applyFill="1" applyBorder="1"/>
    <xf numFmtId="0" fontId="33" fillId="13" borderId="48" xfId="24" applyFont="1" applyFill="1" applyBorder="1"/>
    <xf numFmtId="0" fontId="33" fillId="13" borderId="0" xfId="24" applyFont="1" applyFill="1"/>
    <xf numFmtId="0" fontId="31" fillId="0" borderId="0" xfId="0" applyFont="1" applyAlignment="1">
      <alignment horizontal="right"/>
    </xf>
    <xf numFmtId="0" fontId="34" fillId="0" borderId="1" xfId="21" applyFont="1" applyBorder="1" applyAlignment="1">
      <alignment vertical="center" wrapText="1"/>
    </xf>
    <xf numFmtId="0" fontId="31" fillId="0" borderId="1" xfId="21" applyFont="1" applyBorder="1" applyAlignment="1">
      <alignment horizontal="left" vertical="center" wrapText="1"/>
    </xf>
    <xf numFmtId="0" fontId="31" fillId="0" borderId="1" xfId="21" applyFont="1" applyBorder="1" applyAlignment="1">
      <alignment vertical="center"/>
    </xf>
    <xf numFmtId="2" fontId="34" fillId="0" borderId="1" xfId="0" applyNumberFormat="1" applyFont="1" applyBorder="1" applyAlignment="1">
      <alignment vertical="center"/>
    </xf>
    <xf numFmtId="165" fontId="31" fillId="0" borderId="1" xfId="22" applyNumberFormat="1" applyFont="1" applyFill="1" applyBorder="1" applyAlignment="1">
      <alignment vertical="center"/>
    </xf>
    <xf numFmtId="0" fontId="34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left" vertical="top" wrapText="1"/>
    </xf>
    <xf numFmtId="0" fontId="33" fillId="0" borderId="0" xfId="23" applyFont="1"/>
    <xf numFmtId="0" fontId="33" fillId="13" borderId="0" xfId="23" applyFont="1" applyFill="1"/>
    <xf numFmtId="0" fontId="31" fillId="0" borderId="0" xfId="0" applyFont="1" applyAlignment="1">
      <alignment horizontal="center"/>
    </xf>
    <xf numFmtId="0" fontId="31" fillId="0" borderId="1" xfId="0" applyFont="1" applyBorder="1"/>
    <xf numFmtId="0" fontId="32" fillId="0" borderId="0" xfId="23" applyFont="1"/>
    <xf numFmtId="0" fontId="33" fillId="0" borderId="0" xfId="23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3" fillId="0" borderId="0" xfId="25" applyFont="1" applyAlignment="1">
      <alignment vertical="top"/>
    </xf>
    <xf numFmtId="0" fontId="33" fillId="0" borderId="0" xfId="25" applyFont="1" applyAlignment="1">
      <alignment horizontal="center" vertical="top"/>
    </xf>
    <xf numFmtId="0" fontId="33" fillId="0" borderId="0" xfId="25" applyFont="1" applyAlignment="1">
      <alignment horizontal="left" vertical="top"/>
    </xf>
    <xf numFmtId="0" fontId="36" fillId="0" borderId="0" xfId="25" applyFont="1" applyAlignment="1">
      <alignment horizontal="left" vertical="top"/>
    </xf>
    <xf numFmtId="0" fontId="33" fillId="0" borderId="0" xfId="25" applyFont="1" applyAlignment="1">
      <alignment horizontal="center" vertical="center"/>
    </xf>
    <xf numFmtId="0" fontId="33" fillId="0" borderId="1" xfId="25" applyFont="1" applyBorder="1" applyAlignment="1">
      <alignment horizontal="center" vertical="top"/>
    </xf>
    <xf numFmtId="0" fontId="38" fillId="0" borderId="1" xfId="25" applyFont="1" applyBorder="1" applyAlignment="1">
      <alignment vertical="top"/>
    </xf>
    <xf numFmtId="0" fontId="38" fillId="0" borderId="1" xfId="25" applyFont="1" applyBorder="1" applyAlignment="1">
      <alignment horizontal="left" vertical="top"/>
    </xf>
    <xf numFmtId="0" fontId="38" fillId="0" borderId="3" xfId="25" applyFont="1" applyBorder="1" applyAlignment="1">
      <alignment horizontal="left" vertical="top"/>
    </xf>
    <xf numFmtId="0" fontId="36" fillId="0" borderId="3" xfId="25" applyFont="1" applyBorder="1" applyAlignment="1">
      <alignment horizontal="left" vertical="top"/>
    </xf>
    <xf numFmtId="0" fontId="36" fillId="0" borderId="1" xfId="25" applyFont="1" applyBorder="1" applyAlignment="1">
      <alignment vertical="top"/>
    </xf>
    <xf numFmtId="0" fontId="38" fillId="13" borderId="1" xfId="25" applyFont="1" applyFill="1" applyBorder="1" applyAlignment="1">
      <alignment vertical="top"/>
    </xf>
    <xf numFmtId="0" fontId="36" fillId="0" borderId="1" xfId="25" applyFont="1" applyBorder="1" applyAlignment="1">
      <alignment horizontal="left" vertical="top"/>
    </xf>
    <xf numFmtId="0" fontId="38" fillId="0" borderId="1" xfId="25" applyFont="1" applyBorder="1" applyAlignment="1">
      <alignment horizontal="left" vertical="top" wrapText="1"/>
    </xf>
    <xf numFmtId="0" fontId="35" fillId="0" borderId="0" xfId="25" applyFont="1" applyAlignment="1">
      <alignment horizontal="center" vertical="top"/>
    </xf>
    <xf numFmtId="0" fontId="32" fillId="28" borderId="6" xfId="25" applyFont="1" applyFill="1" applyBorder="1" applyAlignment="1">
      <alignment horizontal="center" vertical="center"/>
    </xf>
    <xf numFmtId="0" fontId="37" fillId="28" borderId="6" xfId="25" applyFont="1" applyFill="1" applyBorder="1" applyAlignment="1">
      <alignment horizontal="center" vertical="center"/>
    </xf>
    <xf numFmtId="0" fontId="37" fillId="28" borderId="6" xfId="25" applyFont="1" applyFill="1" applyBorder="1" applyAlignment="1">
      <alignment horizontal="center" vertical="center" wrapText="1"/>
    </xf>
    <xf numFmtId="0" fontId="32" fillId="28" borderId="8" xfId="25" applyFont="1" applyFill="1" applyBorder="1" applyAlignment="1">
      <alignment horizontal="center" vertical="center" wrapText="1"/>
    </xf>
    <xf numFmtId="0" fontId="34" fillId="29" borderId="8" xfId="25" applyFont="1" applyFill="1" applyBorder="1" applyAlignment="1">
      <alignment horizontal="center" vertical="center" wrapText="1"/>
    </xf>
    <xf numFmtId="0" fontId="34" fillId="20" borderId="3" xfId="25" applyFont="1" applyFill="1" applyBorder="1" applyAlignment="1">
      <alignment horizontal="center" vertical="top" wrapText="1"/>
    </xf>
    <xf numFmtId="0" fontId="34" fillId="20" borderId="1" xfId="25" applyFont="1" applyFill="1" applyBorder="1" applyAlignment="1">
      <alignment horizontal="center" vertical="top" wrapText="1"/>
    </xf>
    <xf numFmtId="0" fontId="35" fillId="27" borderId="1" xfId="25" applyFont="1" applyFill="1" applyBorder="1" applyAlignment="1">
      <alignment horizontal="center" vertical="top"/>
    </xf>
    <xf numFmtId="0" fontId="32" fillId="0" borderId="0" xfId="25" applyFont="1" applyAlignment="1">
      <alignment horizontal="left" vertical="top"/>
    </xf>
    <xf numFmtId="0" fontId="32" fillId="29" borderId="1" xfId="24" applyFont="1" applyFill="1" applyBorder="1" applyAlignment="1">
      <alignment horizontal="center"/>
    </xf>
    <xf numFmtId="165" fontId="26" fillId="24" borderId="3" xfId="1" applyNumberFormat="1" applyFont="1" applyFill="1" applyBorder="1" applyAlignment="1">
      <alignment horizontal="center" vertical="center" wrapText="1"/>
    </xf>
    <xf numFmtId="165" fontId="26" fillId="24" borderId="6" xfId="1" applyNumberFormat="1" applyFont="1" applyFill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65" fontId="8" fillId="5" borderId="10" xfId="1" applyNumberFormat="1" applyFont="1" applyFill="1" applyBorder="1" applyAlignment="1">
      <alignment horizontal="center" vertical="center"/>
    </xf>
    <xf numFmtId="165" fontId="8" fillId="5" borderId="10" xfId="1" applyNumberFormat="1" applyFont="1" applyFill="1" applyBorder="1" applyAlignment="1">
      <alignment horizontal="center" vertical="center" wrapText="1"/>
    </xf>
    <xf numFmtId="165" fontId="8" fillId="5" borderId="3" xfId="1" applyNumberFormat="1" applyFont="1" applyFill="1" applyBorder="1" applyAlignment="1">
      <alignment horizontal="center" vertical="center" wrapText="1"/>
    </xf>
    <xf numFmtId="165" fontId="8" fillId="4" borderId="4" xfId="1" applyNumberFormat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quotePrefix="1" applyFont="1" applyFill="1" applyBorder="1" applyAlignment="1">
      <alignment horizontal="center" vertical="center" wrapText="1"/>
    </xf>
    <xf numFmtId="0" fontId="8" fillId="12" borderId="13" xfId="0" quotePrefix="1" applyFont="1" applyFill="1" applyBorder="1" applyAlignment="1">
      <alignment horizontal="center" vertical="center" wrapText="1"/>
    </xf>
    <xf numFmtId="165" fontId="8" fillId="5" borderId="11" xfId="1" applyNumberFormat="1" applyFont="1" applyFill="1" applyBorder="1" applyAlignment="1">
      <alignment horizontal="center" vertical="center" wrapText="1"/>
    </xf>
    <xf numFmtId="165" fontId="8" fillId="5" borderId="14" xfId="1" applyNumberFormat="1" applyFont="1" applyFill="1" applyBorder="1" applyAlignment="1">
      <alignment horizontal="center" vertical="center" wrapText="1"/>
    </xf>
    <xf numFmtId="165" fontId="8" fillId="5" borderId="20" xfId="1" applyNumberFormat="1" applyFont="1" applyFill="1" applyBorder="1" applyAlignment="1">
      <alignment horizontal="center" vertical="center" wrapText="1"/>
    </xf>
    <xf numFmtId="165" fontId="8" fillId="5" borderId="22" xfId="1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17" fillId="6" borderId="3" xfId="0" quotePrefix="1" applyFont="1" applyFill="1" applyBorder="1" applyAlignment="1">
      <alignment horizontal="center" vertical="top" wrapText="1"/>
    </xf>
    <xf numFmtId="0" fontId="17" fillId="6" borderId="8" xfId="0" quotePrefix="1" applyFont="1" applyFill="1" applyBorder="1" applyAlignment="1">
      <alignment horizontal="center" vertical="top" wrapText="1"/>
    </xf>
    <xf numFmtId="0" fontId="17" fillId="6" borderId="6" xfId="0" quotePrefix="1" applyFont="1" applyFill="1" applyBorder="1" applyAlignment="1">
      <alignment horizontal="center" vertical="top" wrapText="1"/>
    </xf>
    <xf numFmtId="0" fontId="15" fillId="6" borderId="3" xfId="0" quotePrefix="1" applyFont="1" applyFill="1" applyBorder="1" applyAlignment="1">
      <alignment horizontal="center" vertical="top" wrapText="1"/>
    </xf>
    <xf numFmtId="0" fontId="15" fillId="6" borderId="8" xfId="0" quotePrefix="1" applyFont="1" applyFill="1" applyBorder="1" applyAlignment="1">
      <alignment horizontal="center" vertical="top" wrapText="1"/>
    </xf>
    <xf numFmtId="0" fontId="15" fillId="6" borderId="6" xfId="0" quotePrefix="1" applyFont="1" applyFill="1" applyBorder="1" applyAlignment="1">
      <alignment horizontal="center" vertical="top" wrapText="1"/>
    </xf>
    <xf numFmtId="0" fontId="8" fillId="0" borderId="3" xfId="0" quotePrefix="1" applyFont="1" applyBorder="1" applyAlignment="1">
      <alignment horizontal="center" vertical="top" wrapText="1"/>
    </xf>
    <xf numFmtId="0" fontId="8" fillId="0" borderId="8" xfId="0" quotePrefix="1" applyFont="1" applyBorder="1" applyAlignment="1">
      <alignment horizontal="center" vertical="top" wrapText="1"/>
    </xf>
    <xf numFmtId="0" fontId="8" fillId="0" borderId="6" xfId="0" quotePrefix="1" applyFont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center" wrapText="1"/>
    </xf>
    <xf numFmtId="165" fontId="8" fillId="5" borderId="4" xfId="1" applyNumberFormat="1" applyFont="1" applyFill="1" applyBorder="1" applyAlignment="1">
      <alignment horizontal="center" vertical="center"/>
    </xf>
    <xf numFmtId="165" fontId="8" fillId="5" borderId="5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horizontal="center" vertical="center"/>
    </xf>
    <xf numFmtId="165" fontId="8" fillId="5" borderId="6" xfId="1" applyNumberFormat="1" applyFont="1" applyFill="1" applyBorder="1" applyAlignment="1">
      <alignment horizontal="center" vertical="center" wrapText="1"/>
    </xf>
    <xf numFmtId="165" fontId="8" fillId="24" borderId="3" xfId="1" applyNumberFormat="1" applyFont="1" applyFill="1" applyBorder="1" applyAlignment="1">
      <alignment horizontal="center" vertical="center" wrapText="1"/>
    </xf>
    <xf numFmtId="165" fontId="8" fillId="24" borderId="6" xfId="1" applyNumberFormat="1" applyFont="1" applyFill="1" applyBorder="1" applyAlignment="1">
      <alignment horizontal="center" vertical="center" wrapText="1"/>
    </xf>
    <xf numFmtId="0" fontId="15" fillId="6" borderId="1" xfId="0" quotePrefix="1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8" fillId="13" borderId="3" xfId="0" quotePrefix="1" applyFont="1" applyFill="1" applyBorder="1" applyAlignment="1">
      <alignment horizontal="center" vertical="top" wrapText="1"/>
    </xf>
    <xf numFmtId="0" fontId="8" fillId="13" borderId="8" xfId="0" quotePrefix="1" applyFont="1" applyFill="1" applyBorder="1" applyAlignment="1">
      <alignment horizontal="center" vertical="top" wrapText="1"/>
    </xf>
    <xf numFmtId="0" fontId="8" fillId="13" borderId="6" xfId="0" quotePrefix="1" applyFont="1" applyFill="1" applyBorder="1" applyAlignment="1">
      <alignment horizontal="center" vertical="top" wrapText="1"/>
    </xf>
    <xf numFmtId="0" fontId="8" fillId="0" borderId="3" xfId="0" quotePrefix="1" applyFont="1" applyBorder="1" applyAlignment="1">
      <alignment horizontal="center" vertical="top"/>
    </xf>
    <xf numFmtId="0" fontId="8" fillId="0" borderId="8" xfId="0" quotePrefix="1" applyFont="1" applyBorder="1" applyAlignment="1">
      <alignment horizontal="center" vertical="top"/>
    </xf>
    <xf numFmtId="0" fontId="8" fillId="0" borderId="6" xfId="0" quotePrefix="1" applyFont="1" applyBorder="1" applyAlignment="1">
      <alignment horizontal="center" vertical="top"/>
    </xf>
    <xf numFmtId="0" fontId="20" fillId="0" borderId="3" xfId="0" quotePrefix="1" applyFont="1" applyBorder="1" applyAlignment="1">
      <alignment horizontal="center" vertical="top" wrapText="1"/>
    </xf>
    <xf numFmtId="0" fontId="20" fillId="0" borderId="8" xfId="0" quotePrefix="1" applyFont="1" applyBorder="1" applyAlignment="1">
      <alignment horizontal="center" vertical="top" wrapText="1"/>
    </xf>
    <xf numFmtId="0" fontId="20" fillId="0" borderId="6" xfId="0" quotePrefix="1" applyFont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1" fillId="14" borderId="34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1" fillId="14" borderId="35" xfId="0" applyFont="1" applyFill="1" applyBorder="1" applyAlignment="1">
      <alignment horizontal="center" vertical="center"/>
    </xf>
    <xf numFmtId="0" fontId="21" fillId="14" borderId="36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165" fontId="8" fillId="20" borderId="14" xfId="1" applyNumberFormat="1" applyFont="1" applyFill="1" applyBorder="1" applyAlignment="1">
      <alignment horizontal="center" vertical="center"/>
    </xf>
    <xf numFmtId="165" fontId="8" fillId="20" borderId="29" xfId="1" applyNumberFormat="1" applyFont="1" applyFill="1" applyBorder="1" applyAlignment="1">
      <alignment horizontal="center" vertical="center"/>
    </xf>
    <xf numFmtId="165" fontId="8" fillId="20" borderId="30" xfId="1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vertical="center" wrapText="1"/>
    </xf>
    <xf numFmtId="0" fontId="8" fillId="21" borderId="8" xfId="0" applyFont="1" applyFill="1" applyBorder="1" applyAlignment="1">
      <alignment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165" fontId="8" fillId="20" borderId="3" xfId="1" applyNumberFormat="1" applyFont="1" applyFill="1" applyBorder="1" applyAlignment="1">
      <alignment horizontal="center" vertical="center"/>
    </xf>
    <xf numFmtId="165" fontId="8" fillId="20" borderId="8" xfId="1" applyNumberFormat="1" applyFont="1" applyFill="1" applyBorder="1" applyAlignment="1">
      <alignment horizontal="center" vertical="center"/>
    </xf>
    <xf numFmtId="165" fontId="8" fillId="20" borderId="42" xfId="1" applyNumberFormat="1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33" fillId="0" borderId="0" xfId="24" applyFont="1" applyAlignment="1">
      <alignment horizontal="distributed" vertical="top"/>
    </xf>
    <xf numFmtId="0" fontId="32" fillId="13" borderId="0" xfId="24" applyFont="1" applyFill="1" applyAlignment="1">
      <alignment horizontal="center" vertical="center" wrapText="1"/>
    </xf>
    <xf numFmtId="0" fontId="32" fillId="13" borderId="0" xfId="24" applyFont="1" applyFill="1" applyAlignment="1">
      <alignment vertical="center"/>
    </xf>
    <xf numFmtId="0" fontId="32" fillId="27" borderId="44" xfId="24" applyFont="1" applyFill="1" applyBorder="1" applyAlignment="1">
      <alignment horizontal="center" vertical="center" wrapText="1"/>
    </xf>
    <xf numFmtId="0" fontId="32" fillId="27" borderId="43" xfId="24" applyFont="1" applyFill="1" applyBorder="1" applyAlignment="1">
      <alignment horizontal="center" vertical="center" wrapText="1"/>
    </xf>
    <xf numFmtId="0" fontId="32" fillId="27" borderId="45" xfId="24" applyFont="1" applyFill="1" applyBorder="1" applyAlignment="1">
      <alignment horizontal="center" vertical="center" wrapText="1"/>
    </xf>
    <xf numFmtId="0" fontId="34" fillId="27" borderId="1" xfId="0" applyFont="1" applyFill="1" applyBorder="1" applyAlignment="1">
      <alignment horizontal="center" vertical="center"/>
    </xf>
    <xf numFmtId="0" fontId="34" fillId="27" borderId="1" xfId="0" applyFont="1" applyFill="1" applyBorder="1" applyAlignment="1">
      <alignment horizontal="center" vertical="center" wrapText="1"/>
    </xf>
    <xf numFmtId="0" fontId="32" fillId="13" borderId="0" xfId="23" applyFont="1" applyFill="1" applyAlignment="1">
      <alignment horizontal="center" vertical="center"/>
    </xf>
    <xf numFmtId="0" fontId="34" fillId="27" borderId="1" xfId="23" applyFont="1" applyFill="1" applyBorder="1" applyAlignment="1">
      <alignment horizontal="center" vertical="center" wrapText="1"/>
    </xf>
    <xf numFmtId="0" fontId="32" fillId="13" borderId="0" xfId="23" applyFont="1" applyFill="1" applyAlignment="1">
      <alignment horizontal="center" vertical="center" wrapText="1"/>
    </xf>
    <xf numFmtId="0" fontId="32" fillId="13" borderId="49" xfId="23" applyFont="1" applyFill="1" applyBorder="1" applyAlignment="1">
      <alignment horizontal="center" vertical="center" wrapText="1"/>
    </xf>
    <xf numFmtId="0" fontId="32" fillId="0" borderId="0" xfId="25" applyFont="1" applyAlignment="1">
      <alignment horizontal="center" vertical="top"/>
    </xf>
    <xf numFmtId="0" fontId="34" fillId="27" borderId="1" xfId="25" applyFont="1" applyFill="1" applyBorder="1" applyAlignment="1">
      <alignment horizontal="center" vertical="center"/>
    </xf>
    <xf numFmtId="0" fontId="32" fillId="0" borderId="49" xfId="25" applyFont="1" applyBorder="1" applyAlignment="1">
      <alignment horizontal="center" vertical="top"/>
    </xf>
  </cellXfs>
  <cellStyles count="26">
    <cellStyle name="Comma 10" xfId="20" xr:uid="{00000000-0005-0000-0000-000001000000}"/>
    <cellStyle name="Comma 2" xfId="2" xr:uid="{00000000-0005-0000-0000-000002000000}"/>
    <cellStyle name="Comma 3" xfId="22" xr:uid="{00000000-0005-0000-0000-000003000000}"/>
    <cellStyle name="Normal 2" xfId="3" xr:uid="{00000000-0005-0000-0000-000006000000}"/>
    <cellStyle name="Normal 2 2 2 2 2 10" xfId="16" xr:uid="{00000000-0005-0000-0000-000007000000}"/>
    <cellStyle name="Normal 2 4" xfId="15" xr:uid="{00000000-0005-0000-0000-000008000000}"/>
    <cellStyle name="Normal 3" xfId="21" xr:uid="{00000000-0005-0000-0000-000009000000}"/>
    <cellStyle name="Normal 4" xfId="23" xr:uid="{00000000-0005-0000-0000-00000A000000}"/>
    <cellStyle name="Normal 4 10" xfId="13" xr:uid="{00000000-0005-0000-0000-00000B000000}"/>
    <cellStyle name="Normal 4 2 10" xfId="14" xr:uid="{00000000-0005-0000-0000-00000C000000}"/>
    <cellStyle name="Normal 5" xfId="24" xr:uid="{00000000-0005-0000-0000-00000D000000}"/>
    <cellStyle name="Normal 5 2" xfId="25" xr:uid="{00000000-0005-0000-0000-00000E000000}"/>
    <cellStyle name="Normal 6" xfId="17" xr:uid="{00000000-0005-0000-0000-00000F000000}"/>
    <cellStyle name="Normal 7" xfId="18" xr:uid="{00000000-0005-0000-0000-000010000000}"/>
    <cellStyle name="Normal 8" xfId="19" xr:uid="{00000000-0005-0000-0000-000011000000}"/>
    <cellStyle name="เครื่องหมายจุลภาค 2" xfId="4" xr:uid="{00000000-0005-0000-0000-000012000000}"/>
    <cellStyle name="เครื่องหมายจุลภาค 3" xfId="5" xr:uid="{00000000-0005-0000-0000-000013000000}"/>
    <cellStyle name="เครื่องหมายจุลภาค 3 2" xfId="6" xr:uid="{00000000-0005-0000-0000-000014000000}"/>
    <cellStyle name="เครื่องหมายจุลภาค 3_P4%E0%B8%AA%E0%B8%B3%E0%B8%99%E0%B8%B1%E0%B8%81%E0%B8%9511%E0%B8%95%E0%B8%8451(1)" xfId="7" xr:uid="{00000000-0005-0000-0000-000015000000}"/>
    <cellStyle name="เครื่องหมายจุลภาค 4" xfId="8" xr:uid="{00000000-0005-0000-0000-000016000000}"/>
    <cellStyle name="จุลภาค" xfId="1" builtinId="3"/>
    <cellStyle name="ดี" xfId="12" builtinId="26"/>
    <cellStyle name="ปกติ" xfId="0" builtinId="0"/>
    <cellStyle name="ปกติ 2" xfId="9" xr:uid="{00000000-0005-0000-0000-000017000000}"/>
    <cellStyle name="ปกติ 3" xfId="10" xr:uid="{00000000-0005-0000-0000-000018000000}"/>
    <cellStyle name="ปกติ 3 2" xfId="11" xr:uid="{00000000-0005-0000-0000-000019000000}"/>
  </cellStyles>
  <dxfs count="0"/>
  <tableStyles count="0" defaultTableStyle="TableStyleMedium9" defaultPivotStyle="PivotStyleLight16"/>
  <colors>
    <mruColors>
      <color rgb="FFFABECB"/>
      <color rgb="FF99FFCC"/>
      <color rgb="FFFDE3E9"/>
      <color rgb="FFF793A8"/>
      <color rgb="FFCDFFCD"/>
      <color rgb="FFFFB9DC"/>
      <color rgb="FFFF99FF"/>
      <color rgb="FFAFFFAF"/>
      <color rgb="FFCC66FF"/>
      <color rgb="FFE3F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4"/>
  <sheetViews>
    <sheetView view="pageBreakPreview" zoomScale="90" zoomScaleNormal="90" zoomScaleSheetLayoutView="90" workbookViewId="0">
      <selection activeCell="N14" activeCellId="2" sqref="N6 N6:N12 N14:N50"/>
    </sheetView>
  </sheetViews>
  <sheetFormatPr defaultColWidth="9.140625" defaultRowHeight="24" outlineLevelRow="1"/>
  <cols>
    <col min="1" max="1" width="12.5703125" style="5" customWidth="1"/>
    <col min="2" max="2" width="37.7109375" style="44" customWidth="1"/>
    <col min="3" max="3" width="9.85546875" style="6" customWidth="1"/>
    <col min="4" max="7" width="9.7109375" style="6" customWidth="1"/>
    <col min="8" max="8" width="11.140625" style="6" customWidth="1"/>
    <col min="9" max="9" width="9.7109375" style="6" customWidth="1"/>
    <col min="10" max="10" width="11.85546875" style="45" customWidth="1"/>
    <col min="11" max="13" width="10.7109375" style="45" customWidth="1"/>
    <col min="14" max="14" width="15.5703125" style="45" customWidth="1"/>
    <col min="15" max="15" width="10.42578125" style="45" hidden="1" customWidth="1"/>
    <col min="16" max="16" width="10.42578125" style="43" hidden="1" customWidth="1"/>
    <col min="17" max="17" width="9.5703125" style="39" hidden="1" customWidth="1"/>
    <col min="18" max="18" width="11.28515625" style="39" hidden="1" customWidth="1"/>
    <col min="19" max="19" width="13" style="39" hidden="1" customWidth="1"/>
    <col min="20" max="20" width="11.28515625" style="39" hidden="1" customWidth="1"/>
    <col min="21" max="21" width="0.5703125" style="40" hidden="1" customWidth="1"/>
    <col min="22" max="22" width="10.140625" style="39" hidden="1" customWidth="1"/>
    <col min="23" max="24" width="11.42578125" style="39" hidden="1" customWidth="1"/>
    <col min="25" max="25" width="11.28515625" style="39" hidden="1" customWidth="1"/>
    <col min="26" max="26" width="0.85546875" style="40" hidden="1" customWidth="1"/>
    <col min="27" max="29" width="0" style="6" hidden="1" customWidth="1"/>
    <col min="30" max="30" width="9.42578125" style="6" hidden="1" customWidth="1"/>
    <col min="31" max="31" width="0" style="6" hidden="1" customWidth="1"/>
    <col min="32" max="33" width="14.28515625" style="6" customWidth="1"/>
    <col min="34" max="34" width="13.42578125" customWidth="1"/>
    <col min="35" max="35" width="14.140625" style="6" customWidth="1"/>
    <col min="36" max="16384" width="9.140625" style="6"/>
  </cols>
  <sheetData>
    <row r="1" spans="1:35" ht="23.25" customHeight="1">
      <c r="A1" s="259" t="s">
        <v>975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1"/>
      <c r="P1" s="2" t="s">
        <v>0</v>
      </c>
      <c r="Q1" s="3" t="s">
        <v>1</v>
      </c>
      <c r="R1" s="6"/>
      <c r="S1" s="6"/>
      <c r="T1" s="6"/>
      <c r="U1" s="7"/>
      <c r="V1" s="3"/>
      <c r="W1" s="6"/>
      <c r="X1" s="6"/>
      <c r="Y1" s="6"/>
      <c r="Z1" s="7"/>
    </row>
    <row r="2" spans="1:35" ht="23.25" customHeight="1" thickBo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1"/>
      <c r="P2" s="1"/>
      <c r="Q2" s="261" t="s">
        <v>2</v>
      </c>
      <c r="R2" s="261"/>
      <c r="S2" s="261"/>
      <c r="T2" s="261"/>
      <c r="U2" s="4"/>
      <c r="V2" s="261" t="s">
        <v>3</v>
      </c>
      <c r="W2" s="261"/>
      <c r="X2" s="261"/>
      <c r="Y2" s="261"/>
      <c r="Z2" s="4"/>
      <c r="AA2" s="261" t="s">
        <v>4</v>
      </c>
      <c r="AB2" s="261"/>
      <c r="AC2" s="261"/>
      <c r="AD2" s="261"/>
      <c r="AE2" s="265" t="s">
        <v>5</v>
      </c>
    </row>
    <row r="3" spans="1:35" ht="27.75" customHeight="1">
      <c r="A3" s="267" t="s">
        <v>6</v>
      </c>
      <c r="B3" s="269" t="s">
        <v>7</v>
      </c>
      <c r="C3" s="271" t="s">
        <v>8</v>
      </c>
      <c r="D3" s="273" t="s">
        <v>9</v>
      </c>
      <c r="E3" s="273"/>
      <c r="F3" s="273"/>
      <c r="G3" s="273"/>
      <c r="H3" s="273"/>
      <c r="I3" s="273"/>
      <c r="J3" s="273"/>
      <c r="K3" s="274" t="s">
        <v>10</v>
      </c>
      <c r="L3" s="269" t="s">
        <v>11</v>
      </c>
      <c r="M3" s="274" t="s">
        <v>12</v>
      </c>
      <c r="N3" s="282" t="s">
        <v>13</v>
      </c>
      <c r="O3" s="284" t="s">
        <v>14</v>
      </c>
      <c r="P3" s="278" t="s">
        <v>15</v>
      </c>
      <c r="Q3" s="8" t="s">
        <v>16</v>
      </c>
      <c r="R3" s="276" t="s">
        <v>17</v>
      </c>
      <c r="S3" s="277"/>
      <c r="T3" s="8" t="s">
        <v>18</v>
      </c>
      <c r="U3" s="9"/>
      <c r="V3" s="8" t="s">
        <v>16</v>
      </c>
      <c r="W3" s="276" t="s">
        <v>17</v>
      </c>
      <c r="X3" s="277"/>
      <c r="Y3" s="8" t="s">
        <v>18</v>
      </c>
      <c r="Z3" s="9"/>
      <c r="AA3" s="8" t="s">
        <v>16</v>
      </c>
      <c r="AB3" s="276" t="s">
        <v>17</v>
      </c>
      <c r="AC3" s="277"/>
      <c r="AD3" s="8" t="s">
        <v>18</v>
      </c>
      <c r="AE3" s="266"/>
      <c r="AF3" s="256" t="s">
        <v>1254</v>
      </c>
      <c r="AG3" s="256" t="s">
        <v>1253</v>
      </c>
    </row>
    <row r="4" spans="1:35" ht="67.5" customHeight="1" thickBot="1">
      <c r="A4" s="268"/>
      <c r="B4" s="270"/>
      <c r="C4" s="272"/>
      <c r="D4" s="62" t="s">
        <v>19</v>
      </c>
      <c r="E4" s="62" t="s">
        <v>20</v>
      </c>
      <c r="F4" s="62" t="s">
        <v>21</v>
      </c>
      <c r="G4" s="62" t="s">
        <v>22</v>
      </c>
      <c r="H4" s="62" t="s">
        <v>23</v>
      </c>
      <c r="I4" s="62" t="s">
        <v>24</v>
      </c>
      <c r="J4" s="51" t="s">
        <v>18</v>
      </c>
      <c r="K4" s="275"/>
      <c r="L4" s="270"/>
      <c r="M4" s="275"/>
      <c r="N4" s="283"/>
      <c r="O4" s="285"/>
      <c r="P4" s="278"/>
      <c r="Q4" s="10" t="s">
        <v>25</v>
      </c>
      <c r="R4" s="11" t="s">
        <v>26</v>
      </c>
      <c r="S4" s="12" t="s">
        <v>27</v>
      </c>
      <c r="T4" s="13" t="s">
        <v>28</v>
      </c>
      <c r="U4" s="14"/>
      <c r="V4" s="10" t="s">
        <v>25</v>
      </c>
      <c r="W4" s="11" t="s">
        <v>26</v>
      </c>
      <c r="X4" s="12" t="s">
        <v>27</v>
      </c>
      <c r="Y4" s="13" t="s">
        <v>28</v>
      </c>
      <c r="Z4" s="14"/>
      <c r="AA4" s="10" t="s">
        <v>25</v>
      </c>
      <c r="AB4" s="11" t="s">
        <v>26</v>
      </c>
      <c r="AC4" s="12" t="s">
        <v>27</v>
      </c>
      <c r="AD4" s="13" t="s">
        <v>28</v>
      </c>
      <c r="AE4" s="266"/>
      <c r="AF4" s="257"/>
      <c r="AG4" s="257"/>
      <c r="AH4" s="5" t="s">
        <v>1256</v>
      </c>
      <c r="AI4" s="5" t="s">
        <v>1255</v>
      </c>
    </row>
    <row r="5" spans="1:35" ht="24" customHeight="1" outlineLevel="1">
      <c r="A5" s="258" t="s">
        <v>1085</v>
      </c>
      <c r="B5" s="262" t="s">
        <v>1086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4"/>
      <c r="O5" s="50"/>
      <c r="P5" s="19"/>
      <c r="Q5" s="21"/>
      <c r="R5" s="21"/>
      <c r="S5" s="20"/>
      <c r="T5" s="21"/>
      <c r="U5" s="22"/>
      <c r="V5" s="21"/>
      <c r="W5" s="21"/>
      <c r="X5" s="20"/>
      <c r="Y5" s="21"/>
      <c r="Z5" s="23"/>
      <c r="AA5" s="24"/>
      <c r="AB5" s="24"/>
      <c r="AC5" s="24"/>
      <c r="AD5" s="24"/>
      <c r="AE5" s="24"/>
      <c r="AH5" s="152"/>
      <c r="AI5" s="153"/>
    </row>
    <row r="6" spans="1:35" ht="24" customHeight="1" outlineLevel="1">
      <c r="A6" s="258"/>
      <c r="B6" s="25" t="s">
        <v>1087</v>
      </c>
      <c r="C6" s="26"/>
      <c r="D6" s="17">
        <v>2</v>
      </c>
      <c r="E6" s="17">
        <v>2</v>
      </c>
      <c r="F6" s="17">
        <v>0</v>
      </c>
      <c r="G6" s="17">
        <v>0</v>
      </c>
      <c r="H6" s="17">
        <v>19</v>
      </c>
      <c r="I6" s="17">
        <v>32</v>
      </c>
      <c r="J6" s="49">
        <f t="shared" ref="J6:J12" si="0">SUM(D6:I6)</f>
        <v>55</v>
      </c>
      <c r="K6" s="18">
        <v>0</v>
      </c>
      <c r="L6" s="18">
        <v>0</v>
      </c>
      <c r="M6" s="18">
        <v>0</v>
      </c>
      <c r="N6" s="52">
        <f t="shared" ref="N6:N12" si="1">SUM(J6:M6)</f>
        <v>55</v>
      </c>
      <c r="O6" s="50">
        <f>N6-M6</f>
        <v>55</v>
      </c>
      <c r="P6" s="19"/>
      <c r="Q6" s="27">
        <v>1030</v>
      </c>
      <c r="R6" s="21">
        <v>95</v>
      </c>
      <c r="S6" s="20">
        <v>10</v>
      </c>
      <c r="T6" s="21">
        <f>SUM(Q6:S6)</f>
        <v>1135</v>
      </c>
      <c r="U6" s="22"/>
      <c r="V6" s="21">
        <v>1446</v>
      </c>
      <c r="W6" s="21">
        <v>120</v>
      </c>
      <c r="X6" s="20">
        <v>10</v>
      </c>
      <c r="Y6" s="21">
        <f>SUM(V6:X6)</f>
        <v>1576</v>
      </c>
      <c r="Z6" s="23"/>
      <c r="AA6" s="24">
        <f>ROUNDUP((Q6*112.5)/100,0)</f>
        <v>1159</v>
      </c>
      <c r="AB6" s="24">
        <f>ROUNDUP((R6*112.5)/100,0)</f>
        <v>107</v>
      </c>
      <c r="AC6" s="24">
        <f>ROUNDUP((S6*112.5)/100,0)</f>
        <v>12</v>
      </c>
      <c r="AD6" s="24">
        <f>ROUNDUP(SUM(AA6:AC6),0)</f>
        <v>1278</v>
      </c>
      <c r="AE6" s="24">
        <f>ROUNDUP(AD6/4,0)</f>
        <v>320</v>
      </c>
      <c r="AF6" s="6">
        <f>ROUND(((100/92)*N6/4), 0)</f>
        <v>15</v>
      </c>
      <c r="AG6" s="6">
        <f>ROUNDDOWN(((100/90)*N6/4), 0)</f>
        <v>15</v>
      </c>
      <c r="AH6" s="154">
        <f>AF6*4</f>
        <v>60</v>
      </c>
      <c r="AI6" s="155">
        <f>AG6*4</f>
        <v>60</v>
      </c>
    </row>
    <row r="7" spans="1:35" ht="24" customHeight="1" outlineLevel="1">
      <c r="A7" s="69"/>
      <c r="B7" s="31" t="s">
        <v>1130</v>
      </c>
      <c r="C7" s="26"/>
      <c r="D7" s="70">
        <v>0</v>
      </c>
      <c r="E7" s="17">
        <v>0</v>
      </c>
      <c r="F7" s="17">
        <v>22</v>
      </c>
      <c r="G7" s="17">
        <v>0</v>
      </c>
      <c r="H7" s="17">
        <v>0</v>
      </c>
      <c r="I7" s="17">
        <v>0</v>
      </c>
      <c r="J7" s="49">
        <f t="shared" si="0"/>
        <v>22</v>
      </c>
      <c r="K7" s="18">
        <v>0</v>
      </c>
      <c r="L7" s="18">
        <v>0</v>
      </c>
      <c r="M7" s="18">
        <v>0</v>
      </c>
      <c r="N7" s="52">
        <f t="shared" si="1"/>
        <v>22</v>
      </c>
      <c r="O7" s="50"/>
      <c r="P7" s="19"/>
      <c r="Q7" s="27"/>
      <c r="R7" s="21"/>
      <c r="S7" s="20"/>
      <c r="T7" s="21"/>
      <c r="U7" s="22"/>
      <c r="V7" s="21"/>
      <c r="W7" s="21"/>
      <c r="X7" s="20"/>
      <c r="Y7" s="21"/>
      <c r="Z7" s="23"/>
      <c r="AA7" s="24"/>
      <c r="AB7" s="24"/>
      <c r="AC7" s="24"/>
      <c r="AD7" s="24"/>
      <c r="AE7" s="24"/>
      <c r="AF7" s="6">
        <f t="shared" ref="AF7:AF12" si="2">ROUND(((100/92)*N7/4), 0)</f>
        <v>6</v>
      </c>
      <c r="AG7" s="6">
        <f t="shared" ref="AG7:AG50" si="3">ROUNDDOWN(((100/90)*N7/4), 0)</f>
        <v>6</v>
      </c>
      <c r="AH7" s="154">
        <f t="shared" ref="AH7:AH12" si="4">AF7*4</f>
        <v>24</v>
      </c>
      <c r="AI7" s="155">
        <f t="shared" ref="AI7:AI12" si="5">AG7*4</f>
        <v>24</v>
      </c>
    </row>
    <row r="8" spans="1:35" ht="24" customHeight="1" outlineLevel="1">
      <c r="A8" s="69"/>
      <c r="B8" s="31" t="s">
        <v>1131</v>
      </c>
      <c r="C8" s="26"/>
      <c r="D8" s="17">
        <v>39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49">
        <f t="shared" si="0"/>
        <v>39</v>
      </c>
      <c r="K8" s="18">
        <v>0</v>
      </c>
      <c r="L8" s="18">
        <v>0</v>
      </c>
      <c r="M8" s="18">
        <v>0</v>
      </c>
      <c r="N8" s="52">
        <f t="shared" si="1"/>
        <v>39</v>
      </c>
      <c r="O8" s="50"/>
      <c r="P8" s="19"/>
      <c r="Q8" s="27"/>
      <c r="R8" s="21"/>
      <c r="S8" s="20"/>
      <c r="T8" s="21"/>
      <c r="U8" s="22"/>
      <c r="V8" s="21"/>
      <c r="W8" s="21"/>
      <c r="X8" s="20"/>
      <c r="Y8" s="21"/>
      <c r="Z8" s="23"/>
      <c r="AA8" s="24"/>
      <c r="AB8" s="24"/>
      <c r="AC8" s="24"/>
      <c r="AD8" s="24"/>
      <c r="AE8" s="24"/>
      <c r="AF8" s="6">
        <f t="shared" si="2"/>
        <v>11</v>
      </c>
      <c r="AG8" s="6">
        <f t="shared" si="3"/>
        <v>10</v>
      </c>
      <c r="AH8" s="154">
        <f t="shared" si="4"/>
        <v>44</v>
      </c>
      <c r="AI8" s="155">
        <f t="shared" si="5"/>
        <v>40</v>
      </c>
    </row>
    <row r="9" spans="1:35" ht="24" customHeight="1" outlineLevel="1">
      <c r="A9" s="69"/>
      <c r="B9" s="25" t="s">
        <v>1132</v>
      </c>
      <c r="C9" s="26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49">
        <f t="shared" si="0"/>
        <v>0</v>
      </c>
      <c r="K9" s="18">
        <v>0</v>
      </c>
      <c r="L9" s="18">
        <v>1180</v>
      </c>
      <c r="M9" s="18">
        <v>0</v>
      </c>
      <c r="N9" s="52">
        <f t="shared" si="1"/>
        <v>1180</v>
      </c>
      <c r="O9" s="50"/>
      <c r="P9" s="19"/>
      <c r="Q9" s="27"/>
      <c r="R9" s="21"/>
      <c r="S9" s="20"/>
      <c r="T9" s="21"/>
      <c r="U9" s="22"/>
      <c r="V9" s="21"/>
      <c r="W9" s="21"/>
      <c r="X9" s="20"/>
      <c r="Y9" s="21"/>
      <c r="Z9" s="23"/>
      <c r="AA9" s="24"/>
      <c r="AB9" s="24"/>
      <c r="AC9" s="24"/>
      <c r="AD9" s="24"/>
      <c r="AE9" s="24"/>
      <c r="AF9" s="6">
        <f t="shared" si="2"/>
        <v>321</v>
      </c>
      <c r="AG9" s="6">
        <f t="shared" si="3"/>
        <v>327</v>
      </c>
      <c r="AH9" s="154">
        <f t="shared" si="4"/>
        <v>1284</v>
      </c>
      <c r="AI9" s="155">
        <f t="shared" si="5"/>
        <v>1308</v>
      </c>
    </row>
    <row r="10" spans="1:35" ht="24" customHeight="1" outlineLevel="1">
      <c r="A10" s="63"/>
      <c r="B10" s="25" t="s">
        <v>1133</v>
      </c>
      <c r="C10" s="26"/>
      <c r="D10" s="17">
        <v>289</v>
      </c>
      <c r="E10" s="17">
        <v>808</v>
      </c>
      <c r="F10" s="17">
        <v>26</v>
      </c>
      <c r="G10" s="17">
        <v>539</v>
      </c>
      <c r="H10" s="17">
        <v>105</v>
      </c>
      <c r="I10" s="17">
        <v>381</v>
      </c>
      <c r="J10" s="49">
        <f t="shared" si="0"/>
        <v>2148</v>
      </c>
      <c r="K10" s="18">
        <v>3872</v>
      </c>
      <c r="L10" s="18">
        <v>0</v>
      </c>
      <c r="M10" s="18">
        <v>0</v>
      </c>
      <c r="N10" s="52">
        <f t="shared" si="1"/>
        <v>6020</v>
      </c>
      <c r="O10" s="50">
        <f>N10-M10</f>
        <v>6020</v>
      </c>
      <c r="P10" s="19"/>
      <c r="Q10" s="18">
        <v>170</v>
      </c>
      <c r="R10" s="18">
        <v>52</v>
      </c>
      <c r="S10" s="20">
        <v>8</v>
      </c>
      <c r="T10" s="21">
        <f>SUM(Q10:S10)</f>
        <v>230</v>
      </c>
      <c r="U10" s="22"/>
      <c r="V10" s="18">
        <v>170</v>
      </c>
      <c r="W10" s="18">
        <v>105</v>
      </c>
      <c r="X10" s="20">
        <v>8</v>
      </c>
      <c r="Y10" s="21">
        <f>SUM(V10:X10)</f>
        <v>283</v>
      </c>
      <c r="Z10" s="23"/>
      <c r="AA10" s="24">
        <f t="shared" ref="AA10:AC12" si="6">ROUNDUP((Q10*112.5)/100,0)</f>
        <v>192</v>
      </c>
      <c r="AB10" s="24">
        <f t="shared" si="6"/>
        <v>59</v>
      </c>
      <c r="AC10" s="24">
        <f t="shared" si="6"/>
        <v>9</v>
      </c>
      <c r="AD10" s="24">
        <f>ROUNDUP(SUM(AA10:AC10),0)</f>
        <v>260</v>
      </c>
      <c r="AE10" s="24">
        <f>ROUNDUP(AD10/4,0)</f>
        <v>65</v>
      </c>
      <c r="AF10" s="6">
        <f t="shared" si="2"/>
        <v>1636</v>
      </c>
      <c r="AG10" s="6">
        <f t="shared" si="3"/>
        <v>1672</v>
      </c>
      <c r="AH10" s="154">
        <f t="shared" si="4"/>
        <v>6544</v>
      </c>
      <c r="AI10" s="155">
        <f t="shared" si="5"/>
        <v>6688</v>
      </c>
    </row>
    <row r="11" spans="1:35" ht="24" customHeight="1" outlineLevel="1">
      <c r="A11" s="63"/>
      <c r="B11" s="31" t="s">
        <v>1134</v>
      </c>
      <c r="C11" s="26"/>
      <c r="D11" s="17">
        <v>4</v>
      </c>
      <c r="E11" s="17">
        <v>7</v>
      </c>
      <c r="F11" s="17">
        <v>2</v>
      </c>
      <c r="G11" s="17">
        <v>0</v>
      </c>
      <c r="H11" s="17">
        <v>0</v>
      </c>
      <c r="I11" s="17">
        <v>17</v>
      </c>
      <c r="J11" s="49">
        <f t="shared" si="0"/>
        <v>30</v>
      </c>
      <c r="K11" s="18">
        <v>0</v>
      </c>
      <c r="L11" s="18">
        <v>0</v>
      </c>
      <c r="M11" s="18">
        <v>0</v>
      </c>
      <c r="N11" s="52">
        <f t="shared" si="1"/>
        <v>30</v>
      </c>
      <c r="O11" s="50">
        <f>N11-M11</f>
        <v>30</v>
      </c>
      <c r="P11" s="19"/>
      <c r="Q11" s="18">
        <v>180</v>
      </c>
      <c r="R11" s="18">
        <v>60</v>
      </c>
      <c r="S11" s="20">
        <v>8</v>
      </c>
      <c r="T11" s="21">
        <f>SUM(Q11:S11)</f>
        <v>248</v>
      </c>
      <c r="U11" s="22"/>
      <c r="V11" s="18">
        <v>180</v>
      </c>
      <c r="W11" s="18">
        <v>60</v>
      </c>
      <c r="X11" s="20">
        <v>8</v>
      </c>
      <c r="Y11" s="21">
        <f>SUM(V11:X11)</f>
        <v>248</v>
      </c>
      <c r="Z11" s="23"/>
      <c r="AA11" s="24">
        <f t="shared" si="6"/>
        <v>203</v>
      </c>
      <c r="AB11" s="24">
        <f t="shared" si="6"/>
        <v>68</v>
      </c>
      <c r="AC11" s="24">
        <f t="shared" si="6"/>
        <v>9</v>
      </c>
      <c r="AD11" s="24">
        <f>ROUNDUP(SUM(AA11:AC11),0)</f>
        <v>280</v>
      </c>
      <c r="AE11" s="24">
        <f>ROUNDUP(AD11/4,0)</f>
        <v>70</v>
      </c>
      <c r="AF11" s="6">
        <f t="shared" si="2"/>
        <v>8</v>
      </c>
      <c r="AG11" s="6">
        <f t="shared" si="3"/>
        <v>8</v>
      </c>
      <c r="AH11" s="154">
        <f t="shared" si="4"/>
        <v>32</v>
      </c>
      <c r="AI11" s="155">
        <f t="shared" si="5"/>
        <v>32</v>
      </c>
    </row>
    <row r="12" spans="1:35" ht="24" customHeight="1" outlineLevel="1">
      <c r="A12" s="63"/>
      <c r="B12" s="25" t="s">
        <v>1135</v>
      </c>
      <c r="C12" s="26"/>
      <c r="D12" s="17">
        <v>33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49">
        <f t="shared" si="0"/>
        <v>33</v>
      </c>
      <c r="K12" s="18">
        <v>0</v>
      </c>
      <c r="L12" s="18">
        <v>0</v>
      </c>
      <c r="M12" s="18">
        <v>0</v>
      </c>
      <c r="N12" s="52">
        <f t="shared" si="1"/>
        <v>33</v>
      </c>
      <c r="O12" s="50">
        <f>N12-M12</f>
        <v>33</v>
      </c>
      <c r="P12" s="19"/>
      <c r="Q12" s="18">
        <v>180</v>
      </c>
      <c r="R12" s="18">
        <v>55</v>
      </c>
      <c r="S12" s="20">
        <v>8</v>
      </c>
      <c r="T12" s="21">
        <f>SUM(Q12:S12)</f>
        <v>243</v>
      </c>
      <c r="U12" s="22"/>
      <c r="V12" s="18">
        <v>180</v>
      </c>
      <c r="W12" s="18">
        <v>55</v>
      </c>
      <c r="X12" s="20">
        <v>8</v>
      </c>
      <c r="Y12" s="21">
        <f>SUM(V12:X12)</f>
        <v>243</v>
      </c>
      <c r="Z12" s="23"/>
      <c r="AA12" s="24">
        <f t="shared" si="6"/>
        <v>203</v>
      </c>
      <c r="AB12" s="24">
        <f t="shared" si="6"/>
        <v>62</v>
      </c>
      <c r="AC12" s="24">
        <f t="shared" si="6"/>
        <v>9</v>
      </c>
      <c r="AD12" s="24">
        <f>ROUNDUP(SUM(AA12:AC12),0)</f>
        <v>274</v>
      </c>
      <c r="AE12" s="24">
        <f>ROUNDUP(AD12/4,0)</f>
        <v>69</v>
      </c>
      <c r="AF12" s="6">
        <f t="shared" si="2"/>
        <v>9</v>
      </c>
      <c r="AG12" s="6">
        <f t="shared" si="3"/>
        <v>9</v>
      </c>
      <c r="AH12" s="154">
        <f t="shared" si="4"/>
        <v>36</v>
      </c>
      <c r="AI12" s="155">
        <f t="shared" si="5"/>
        <v>36</v>
      </c>
    </row>
    <row r="13" spans="1:35" ht="24" customHeight="1" outlineLevel="1">
      <c r="A13" s="63"/>
      <c r="B13" s="279" t="s">
        <v>1088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  <c r="O13" s="50"/>
      <c r="P13" s="19"/>
      <c r="Q13" s="21"/>
      <c r="R13" s="29"/>
      <c r="S13" s="30"/>
      <c r="T13" s="21"/>
      <c r="U13" s="22"/>
      <c r="V13" s="21"/>
      <c r="W13" s="18"/>
      <c r="X13" s="20"/>
      <c r="Y13" s="21"/>
      <c r="Z13" s="23"/>
      <c r="AA13" s="24"/>
      <c r="AB13" s="24"/>
      <c r="AC13" s="24"/>
      <c r="AD13" s="24"/>
      <c r="AE13" s="24"/>
      <c r="AG13" s="6">
        <f t="shared" si="3"/>
        <v>0</v>
      </c>
      <c r="AH13" s="156"/>
      <c r="AI13" s="155"/>
    </row>
    <row r="14" spans="1:35" ht="24" customHeight="1" outlineLevel="1">
      <c r="A14" s="63"/>
      <c r="B14" s="25" t="s">
        <v>1089</v>
      </c>
      <c r="C14" s="28"/>
      <c r="D14" s="17"/>
      <c r="E14" s="17"/>
      <c r="F14" s="17"/>
      <c r="G14" s="17"/>
      <c r="H14" s="17"/>
      <c r="I14" s="17"/>
      <c r="J14" s="49"/>
      <c r="K14" s="18"/>
      <c r="L14" s="18"/>
      <c r="M14" s="18"/>
      <c r="N14" s="52">
        <v>180</v>
      </c>
      <c r="O14" s="50">
        <f t="shared" ref="O14:O39" si="7">N14-M14</f>
        <v>180</v>
      </c>
      <c r="P14" s="19"/>
      <c r="Q14" s="18">
        <v>1500</v>
      </c>
      <c r="R14" s="29"/>
      <c r="S14" s="30"/>
      <c r="T14" s="21">
        <f t="shared" ref="T14:T39" si="8">SUM(Q14:S14)</f>
        <v>1500</v>
      </c>
      <c r="U14" s="22"/>
      <c r="V14" s="18">
        <v>1500</v>
      </c>
      <c r="W14" s="18">
        <v>0</v>
      </c>
      <c r="X14" s="20">
        <v>0</v>
      </c>
      <c r="Y14" s="21">
        <f t="shared" ref="Y14:Y39" si="9">SUM(V14:X14)</f>
        <v>1500</v>
      </c>
      <c r="Z14" s="23"/>
      <c r="AA14" s="24">
        <f t="shared" ref="AA14:AC16" si="10">ROUNDUP((Q14*112.5)/100,0)</f>
        <v>1688</v>
      </c>
      <c r="AB14" s="24">
        <f t="shared" si="10"/>
        <v>0</v>
      </c>
      <c r="AC14" s="24">
        <f t="shared" si="10"/>
        <v>0</v>
      </c>
      <c r="AD14" s="24">
        <f t="shared" ref="AD14:AD39" si="11">ROUNDUP(SUM(AA14:AC14),0)</f>
        <v>1688</v>
      </c>
      <c r="AE14" s="24">
        <f t="shared" ref="AE14:AE39" si="12">ROUNDUP(AD14/4,0)</f>
        <v>422</v>
      </c>
      <c r="AF14" s="6">
        <f>ROUND(((100/92)*N14/4), 0)</f>
        <v>49</v>
      </c>
      <c r="AG14" s="6">
        <f t="shared" si="3"/>
        <v>50</v>
      </c>
      <c r="AH14" s="154">
        <f>AF14*4</f>
        <v>196</v>
      </c>
      <c r="AI14" s="155">
        <f>AG14*4</f>
        <v>200</v>
      </c>
    </row>
    <row r="15" spans="1:35" ht="24" customHeight="1" outlineLevel="1">
      <c r="A15" s="63"/>
      <c r="B15" s="25" t="s">
        <v>1090</v>
      </c>
      <c r="C15" s="28"/>
      <c r="D15" s="17"/>
      <c r="E15" s="17"/>
      <c r="F15" s="17"/>
      <c r="G15" s="17"/>
      <c r="H15" s="17"/>
      <c r="I15" s="17"/>
      <c r="J15" s="49"/>
      <c r="K15" s="18"/>
      <c r="L15" s="18"/>
      <c r="M15" s="18"/>
      <c r="N15" s="52">
        <v>2000</v>
      </c>
      <c r="O15" s="50">
        <f t="shared" si="7"/>
        <v>2000</v>
      </c>
      <c r="P15" s="19"/>
      <c r="Q15" s="32">
        <v>70</v>
      </c>
      <c r="R15" s="29"/>
      <c r="S15" s="30"/>
      <c r="T15" s="34">
        <f t="shared" si="8"/>
        <v>70</v>
      </c>
      <c r="U15" s="33"/>
      <c r="V15" s="29">
        <v>100</v>
      </c>
      <c r="W15" s="29">
        <v>0</v>
      </c>
      <c r="X15" s="30">
        <v>0</v>
      </c>
      <c r="Y15" s="34">
        <f t="shared" si="9"/>
        <v>100</v>
      </c>
      <c r="Z15" s="23"/>
      <c r="AA15" s="24">
        <f t="shared" si="10"/>
        <v>79</v>
      </c>
      <c r="AB15" s="24">
        <f t="shared" si="10"/>
        <v>0</v>
      </c>
      <c r="AC15" s="24">
        <f t="shared" si="10"/>
        <v>0</v>
      </c>
      <c r="AD15" s="24">
        <f t="shared" si="11"/>
        <v>79</v>
      </c>
      <c r="AE15" s="24">
        <f t="shared" si="12"/>
        <v>20</v>
      </c>
      <c r="AF15" s="6">
        <f t="shared" ref="AF15:AF50" si="13">ROUND(((100/92)*N15/4), 0)</f>
        <v>543</v>
      </c>
      <c r="AG15" s="6">
        <f t="shared" si="3"/>
        <v>555</v>
      </c>
      <c r="AH15" s="154">
        <f t="shared" ref="AH15:AH50" si="14">AF15*4</f>
        <v>2172</v>
      </c>
      <c r="AI15" s="155">
        <f t="shared" ref="AI15:AI50" si="15">AG15*4</f>
        <v>2220</v>
      </c>
    </row>
    <row r="16" spans="1:35" ht="24" customHeight="1" outlineLevel="1">
      <c r="A16" s="63"/>
      <c r="B16" s="25" t="s">
        <v>1091</v>
      </c>
      <c r="C16" s="28"/>
      <c r="D16" s="17"/>
      <c r="E16" s="17"/>
      <c r="F16" s="17"/>
      <c r="G16" s="17"/>
      <c r="H16" s="17"/>
      <c r="I16" s="17"/>
      <c r="J16" s="49"/>
      <c r="K16" s="18"/>
      <c r="L16" s="18"/>
      <c r="M16" s="18"/>
      <c r="N16" s="52">
        <v>500</v>
      </c>
      <c r="O16" s="50">
        <f t="shared" si="7"/>
        <v>500</v>
      </c>
      <c r="P16" s="19"/>
      <c r="Q16" s="32">
        <v>230</v>
      </c>
      <c r="R16" s="29"/>
      <c r="S16" s="30"/>
      <c r="T16" s="21">
        <f t="shared" si="8"/>
        <v>230</v>
      </c>
      <c r="U16" s="33"/>
      <c r="V16" s="29">
        <v>800</v>
      </c>
      <c r="W16" s="18">
        <v>0</v>
      </c>
      <c r="X16" s="20">
        <v>0</v>
      </c>
      <c r="Y16" s="21">
        <f t="shared" si="9"/>
        <v>800</v>
      </c>
      <c r="Z16" s="23"/>
      <c r="AA16" s="24">
        <f t="shared" si="10"/>
        <v>259</v>
      </c>
      <c r="AB16" s="24">
        <f t="shared" si="10"/>
        <v>0</v>
      </c>
      <c r="AC16" s="24">
        <f t="shared" si="10"/>
        <v>0</v>
      </c>
      <c r="AD16" s="24">
        <f t="shared" si="11"/>
        <v>259</v>
      </c>
      <c r="AE16" s="24">
        <f t="shared" si="12"/>
        <v>65</v>
      </c>
      <c r="AF16" s="6">
        <f t="shared" si="13"/>
        <v>136</v>
      </c>
      <c r="AG16" s="6">
        <f t="shared" si="3"/>
        <v>138</v>
      </c>
      <c r="AH16" s="154">
        <f t="shared" si="14"/>
        <v>544</v>
      </c>
      <c r="AI16" s="155">
        <f t="shared" si="15"/>
        <v>552</v>
      </c>
    </row>
    <row r="17" spans="1:35" ht="24" customHeight="1" outlineLevel="1">
      <c r="A17" s="63"/>
      <c r="B17" s="25" t="s">
        <v>1092</v>
      </c>
      <c r="C17" s="16"/>
      <c r="D17" s="17"/>
      <c r="E17" s="17"/>
      <c r="F17" s="17"/>
      <c r="G17" s="17"/>
      <c r="H17" s="17"/>
      <c r="I17" s="17"/>
      <c r="J17" s="49"/>
      <c r="K17" s="18"/>
      <c r="L17" s="18"/>
      <c r="M17" s="18"/>
      <c r="N17" s="52">
        <v>885</v>
      </c>
      <c r="O17" s="50">
        <f t="shared" si="7"/>
        <v>885</v>
      </c>
      <c r="P17" s="19"/>
      <c r="Q17" s="35">
        <v>417</v>
      </c>
      <c r="R17" s="18"/>
      <c r="S17" s="18"/>
      <c r="T17" s="18">
        <f t="shared" si="8"/>
        <v>417</v>
      </c>
      <c r="U17" s="36"/>
      <c r="V17" s="18">
        <v>1200</v>
      </c>
      <c r="W17" s="18">
        <v>0</v>
      </c>
      <c r="X17" s="18">
        <v>0</v>
      </c>
      <c r="Y17" s="18">
        <f t="shared" si="9"/>
        <v>1200</v>
      </c>
      <c r="Z17" s="23"/>
      <c r="AA17" s="24">
        <f t="shared" ref="AA17:AC18" si="16">ROUNDUP((Q17*112.5)/100,0)</f>
        <v>470</v>
      </c>
      <c r="AB17" s="24">
        <f t="shared" si="16"/>
        <v>0</v>
      </c>
      <c r="AC17" s="24">
        <f t="shared" si="16"/>
        <v>0</v>
      </c>
      <c r="AD17" s="24">
        <f t="shared" si="11"/>
        <v>470</v>
      </c>
      <c r="AE17" s="24">
        <f t="shared" si="12"/>
        <v>118</v>
      </c>
      <c r="AF17" s="6">
        <f t="shared" si="13"/>
        <v>240</v>
      </c>
      <c r="AG17" s="6">
        <f t="shared" si="3"/>
        <v>245</v>
      </c>
      <c r="AH17" s="154">
        <f t="shared" si="14"/>
        <v>960</v>
      </c>
      <c r="AI17" s="155">
        <f t="shared" si="15"/>
        <v>980</v>
      </c>
    </row>
    <row r="18" spans="1:35" ht="24" customHeight="1" outlineLevel="1">
      <c r="A18" s="63"/>
      <c r="B18" s="25" t="s">
        <v>1093</v>
      </c>
      <c r="C18" s="28"/>
      <c r="D18" s="17"/>
      <c r="E18" s="17"/>
      <c r="F18" s="17"/>
      <c r="G18" s="17"/>
      <c r="H18" s="17"/>
      <c r="I18" s="17"/>
      <c r="J18" s="49"/>
      <c r="K18" s="18"/>
      <c r="L18" s="18"/>
      <c r="M18" s="18"/>
      <c r="N18" s="52">
        <v>1400</v>
      </c>
      <c r="O18" s="50">
        <f t="shared" si="7"/>
        <v>1400</v>
      </c>
      <c r="P18" s="19"/>
      <c r="Q18" s="32">
        <v>70</v>
      </c>
      <c r="R18" s="29"/>
      <c r="S18" s="30"/>
      <c r="T18" s="34">
        <f t="shared" si="8"/>
        <v>70</v>
      </c>
      <c r="U18" s="33"/>
      <c r="V18" s="29">
        <v>100</v>
      </c>
      <c r="W18" s="29">
        <v>0</v>
      </c>
      <c r="X18" s="30">
        <v>0</v>
      </c>
      <c r="Y18" s="34">
        <f t="shared" si="9"/>
        <v>100</v>
      </c>
      <c r="Z18" s="23"/>
      <c r="AA18" s="24">
        <f t="shared" si="16"/>
        <v>79</v>
      </c>
      <c r="AB18" s="24">
        <f t="shared" si="16"/>
        <v>0</v>
      </c>
      <c r="AC18" s="24">
        <f t="shared" si="16"/>
        <v>0</v>
      </c>
      <c r="AD18" s="24">
        <f t="shared" si="11"/>
        <v>79</v>
      </c>
      <c r="AE18" s="24">
        <f t="shared" si="12"/>
        <v>20</v>
      </c>
      <c r="AF18" s="6">
        <f t="shared" si="13"/>
        <v>380</v>
      </c>
      <c r="AG18" s="6">
        <f t="shared" si="3"/>
        <v>388</v>
      </c>
      <c r="AH18" s="154">
        <f t="shared" si="14"/>
        <v>1520</v>
      </c>
      <c r="AI18" s="155">
        <f t="shared" si="15"/>
        <v>1552</v>
      </c>
    </row>
    <row r="19" spans="1:35" ht="24" customHeight="1" outlineLevel="1">
      <c r="A19" s="63"/>
      <c r="B19" s="25" t="s">
        <v>1094</v>
      </c>
      <c r="C19" s="28"/>
      <c r="D19" s="17"/>
      <c r="E19" s="17"/>
      <c r="F19" s="17"/>
      <c r="G19" s="17"/>
      <c r="H19" s="17"/>
      <c r="I19" s="17"/>
      <c r="J19" s="49"/>
      <c r="K19" s="18"/>
      <c r="L19" s="18"/>
      <c r="M19" s="18"/>
      <c r="N19" s="52">
        <v>1260</v>
      </c>
      <c r="O19" s="50">
        <f t="shared" si="7"/>
        <v>1260</v>
      </c>
      <c r="P19" s="19"/>
      <c r="Q19" s="32">
        <v>230</v>
      </c>
      <c r="R19" s="29"/>
      <c r="S19" s="30"/>
      <c r="T19" s="21">
        <f t="shared" si="8"/>
        <v>230</v>
      </c>
      <c r="U19" s="33"/>
      <c r="V19" s="29">
        <v>800</v>
      </c>
      <c r="W19" s="18">
        <v>0</v>
      </c>
      <c r="X19" s="20">
        <v>0</v>
      </c>
      <c r="Y19" s="21">
        <f t="shared" si="9"/>
        <v>800</v>
      </c>
      <c r="Z19" s="23"/>
      <c r="AA19" s="24">
        <f>ROUNDUP((Q19*112.5)/100,0)</f>
        <v>259</v>
      </c>
      <c r="AB19" s="24">
        <f>ROUNDUP((R19*112.5)/100,0)</f>
        <v>0</v>
      </c>
      <c r="AC19" s="24">
        <f>ROUNDUP((S19*112.5)/100,0)</f>
        <v>0</v>
      </c>
      <c r="AD19" s="24">
        <f t="shared" si="11"/>
        <v>259</v>
      </c>
      <c r="AE19" s="24">
        <f t="shared" si="12"/>
        <v>65</v>
      </c>
      <c r="AF19" s="6">
        <f t="shared" si="13"/>
        <v>342</v>
      </c>
      <c r="AG19" s="6">
        <f t="shared" si="3"/>
        <v>350</v>
      </c>
      <c r="AH19" s="154">
        <f t="shared" si="14"/>
        <v>1368</v>
      </c>
      <c r="AI19" s="155">
        <f t="shared" si="15"/>
        <v>1400</v>
      </c>
    </row>
    <row r="20" spans="1:35" ht="24" customHeight="1" outlineLevel="1">
      <c r="A20" s="63"/>
      <c r="B20" s="25" t="s">
        <v>1095</v>
      </c>
      <c r="C20" s="16"/>
      <c r="D20" s="17"/>
      <c r="E20" s="17"/>
      <c r="F20" s="17"/>
      <c r="G20" s="17"/>
      <c r="H20" s="17"/>
      <c r="I20" s="17"/>
      <c r="J20" s="49"/>
      <c r="K20" s="18"/>
      <c r="L20" s="18"/>
      <c r="M20" s="18"/>
      <c r="N20" s="52">
        <v>600</v>
      </c>
      <c r="O20" s="50">
        <f t="shared" si="7"/>
        <v>600</v>
      </c>
      <c r="P20" s="19"/>
      <c r="Q20" s="35">
        <v>417</v>
      </c>
      <c r="R20" s="18"/>
      <c r="S20" s="18"/>
      <c r="T20" s="18">
        <f t="shared" si="8"/>
        <v>417</v>
      </c>
      <c r="U20" s="36"/>
      <c r="V20" s="18">
        <v>1200</v>
      </c>
      <c r="W20" s="18">
        <v>0</v>
      </c>
      <c r="X20" s="18">
        <v>0</v>
      </c>
      <c r="Y20" s="18">
        <f t="shared" si="9"/>
        <v>1200</v>
      </c>
      <c r="Z20" s="23"/>
      <c r="AA20" s="24">
        <f t="shared" ref="AA20:AC21" si="17">ROUNDUP((Q20*112.5)/100,0)</f>
        <v>470</v>
      </c>
      <c r="AB20" s="24">
        <f t="shared" si="17"/>
        <v>0</v>
      </c>
      <c r="AC20" s="24">
        <f t="shared" si="17"/>
        <v>0</v>
      </c>
      <c r="AD20" s="24">
        <f t="shared" si="11"/>
        <v>470</v>
      </c>
      <c r="AE20" s="24">
        <f t="shared" si="12"/>
        <v>118</v>
      </c>
      <c r="AF20" s="6">
        <f t="shared" si="13"/>
        <v>163</v>
      </c>
      <c r="AG20" s="6">
        <f t="shared" si="3"/>
        <v>166</v>
      </c>
      <c r="AH20" s="154">
        <f t="shared" si="14"/>
        <v>652</v>
      </c>
      <c r="AI20" s="155">
        <f t="shared" si="15"/>
        <v>664</v>
      </c>
    </row>
    <row r="21" spans="1:35" ht="24" customHeight="1" outlineLevel="1">
      <c r="A21" s="63"/>
      <c r="B21" s="25" t="s">
        <v>1096</v>
      </c>
      <c r="C21" s="28"/>
      <c r="D21" s="17"/>
      <c r="E21" s="17"/>
      <c r="F21" s="17"/>
      <c r="G21" s="17"/>
      <c r="H21" s="17"/>
      <c r="I21" s="17"/>
      <c r="J21" s="49"/>
      <c r="K21" s="18"/>
      <c r="L21" s="18"/>
      <c r="M21" s="18"/>
      <c r="N21" s="52">
        <v>280</v>
      </c>
      <c r="O21" s="50">
        <f t="shared" si="7"/>
        <v>280</v>
      </c>
      <c r="P21" s="19"/>
      <c r="Q21" s="32">
        <v>70</v>
      </c>
      <c r="R21" s="29"/>
      <c r="S21" s="30"/>
      <c r="T21" s="34">
        <f t="shared" si="8"/>
        <v>70</v>
      </c>
      <c r="U21" s="33"/>
      <c r="V21" s="29">
        <v>100</v>
      </c>
      <c r="W21" s="29">
        <v>0</v>
      </c>
      <c r="X21" s="30">
        <v>0</v>
      </c>
      <c r="Y21" s="34">
        <f t="shared" si="9"/>
        <v>100</v>
      </c>
      <c r="Z21" s="23"/>
      <c r="AA21" s="24">
        <f t="shared" si="17"/>
        <v>79</v>
      </c>
      <c r="AB21" s="24">
        <f t="shared" si="17"/>
        <v>0</v>
      </c>
      <c r="AC21" s="24">
        <f t="shared" si="17"/>
        <v>0</v>
      </c>
      <c r="AD21" s="24">
        <f t="shared" si="11"/>
        <v>79</v>
      </c>
      <c r="AE21" s="24">
        <f t="shared" si="12"/>
        <v>20</v>
      </c>
      <c r="AF21" s="6">
        <f t="shared" si="13"/>
        <v>76</v>
      </c>
      <c r="AG21" s="6">
        <f t="shared" si="3"/>
        <v>77</v>
      </c>
      <c r="AH21" s="154">
        <f t="shared" si="14"/>
        <v>304</v>
      </c>
      <c r="AI21" s="155">
        <f t="shared" si="15"/>
        <v>308</v>
      </c>
    </row>
    <row r="22" spans="1:35" ht="24" customHeight="1" outlineLevel="1">
      <c r="A22" s="63"/>
      <c r="B22" s="25" t="s">
        <v>1097</v>
      </c>
      <c r="C22" s="28"/>
      <c r="D22" s="17"/>
      <c r="E22" s="17"/>
      <c r="F22" s="17"/>
      <c r="G22" s="17"/>
      <c r="H22" s="17"/>
      <c r="I22" s="17"/>
      <c r="J22" s="49"/>
      <c r="K22" s="18"/>
      <c r="L22" s="18"/>
      <c r="M22" s="18"/>
      <c r="N22" s="52">
        <v>250</v>
      </c>
      <c r="O22" s="50">
        <f t="shared" si="7"/>
        <v>250</v>
      </c>
      <c r="P22" s="19"/>
      <c r="Q22" s="32">
        <v>230</v>
      </c>
      <c r="R22" s="29"/>
      <c r="S22" s="30"/>
      <c r="T22" s="21">
        <f t="shared" si="8"/>
        <v>230</v>
      </c>
      <c r="U22" s="33"/>
      <c r="V22" s="29">
        <v>800</v>
      </c>
      <c r="W22" s="18">
        <v>0</v>
      </c>
      <c r="X22" s="20">
        <v>0</v>
      </c>
      <c r="Y22" s="21">
        <f t="shared" si="9"/>
        <v>800</v>
      </c>
      <c r="Z22" s="23"/>
      <c r="AA22" s="24">
        <f>ROUNDUP((Q22*112.5)/100,0)</f>
        <v>259</v>
      </c>
      <c r="AB22" s="24">
        <f>ROUNDUP((R22*112.5)/100,0)</f>
        <v>0</v>
      </c>
      <c r="AC22" s="24">
        <f>ROUNDUP((S22*112.5)/100,0)</f>
        <v>0</v>
      </c>
      <c r="AD22" s="24">
        <f t="shared" si="11"/>
        <v>259</v>
      </c>
      <c r="AE22" s="24">
        <f t="shared" si="12"/>
        <v>65</v>
      </c>
      <c r="AF22" s="6">
        <f t="shared" si="13"/>
        <v>68</v>
      </c>
      <c r="AG22" s="6">
        <f t="shared" si="3"/>
        <v>69</v>
      </c>
      <c r="AH22" s="154">
        <f t="shared" si="14"/>
        <v>272</v>
      </c>
      <c r="AI22" s="155">
        <f t="shared" si="15"/>
        <v>276</v>
      </c>
    </row>
    <row r="23" spans="1:35" ht="24" customHeight="1" outlineLevel="1">
      <c r="A23" s="63"/>
      <c r="B23" s="25" t="s">
        <v>1098</v>
      </c>
      <c r="C23" s="16"/>
      <c r="D23" s="17"/>
      <c r="E23" s="17"/>
      <c r="F23" s="17"/>
      <c r="G23" s="17"/>
      <c r="H23" s="17"/>
      <c r="I23" s="17"/>
      <c r="J23" s="49"/>
      <c r="K23" s="18"/>
      <c r="L23" s="18"/>
      <c r="M23" s="18"/>
      <c r="N23" s="52">
        <v>500</v>
      </c>
      <c r="O23" s="50">
        <f t="shared" si="7"/>
        <v>500</v>
      </c>
      <c r="P23" s="19"/>
      <c r="Q23" s="35">
        <v>417</v>
      </c>
      <c r="R23" s="18"/>
      <c r="S23" s="18"/>
      <c r="T23" s="18">
        <f t="shared" si="8"/>
        <v>417</v>
      </c>
      <c r="U23" s="36"/>
      <c r="V23" s="18">
        <v>1200</v>
      </c>
      <c r="W23" s="18">
        <v>0</v>
      </c>
      <c r="X23" s="18">
        <v>0</v>
      </c>
      <c r="Y23" s="18">
        <f t="shared" si="9"/>
        <v>1200</v>
      </c>
      <c r="Z23" s="23"/>
      <c r="AA23" s="24">
        <f t="shared" ref="AA23:AC24" si="18">ROUNDUP((Q23*112.5)/100,0)</f>
        <v>470</v>
      </c>
      <c r="AB23" s="24">
        <f t="shared" si="18"/>
        <v>0</v>
      </c>
      <c r="AC23" s="24">
        <f t="shared" si="18"/>
        <v>0</v>
      </c>
      <c r="AD23" s="24">
        <f t="shared" si="11"/>
        <v>470</v>
      </c>
      <c r="AE23" s="24">
        <f t="shared" si="12"/>
        <v>118</v>
      </c>
      <c r="AF23" s="6">
        <f t="shared" si="13"/>
        <v>136</v>
      </c>
      <c r="AG23" s="6">
        <f t="shared" si="3"/>
        <v>138</v>
      </c>
      <c r="AH23" s="154">
        <f t="shared" si="14"/>
        <v>544</v>
      </c>
      <c r="AI23" s="155">
        <f t="shared" si="15"/>
        <v>552</v>
      </c>
    </row>
    <row r="24" spans="1:35" ht="24" customHeight="1" outlineLevel="1">
      <c r="A24" s="63"/>
      <c r="B24" s="25" t="s">
        <v>1099</v>
      </c>
      <c r="C24" s="28"/>
      <c r="D24" s="17"/>
      <c r="E24" s="17"/>
      <c r="F24" s="17"/>
      <c r="G24" s="17"/>
      <c r="H24" s="17"/>
      <c r="I24" s="17"/>
      <c r="J24" s="49"/>
      <c r="K24" s="18"/>
      <c r="L24" s="18"/>
      <c r="M24" s="18"/>
      <c r="N24" s="52">
        <v>100</v>
      </c>
      <c r="O24" s="50">
        <f t="shared" si="7"/>
        <v>100</v>
      </c>
      <c r="P24" s="19"/>
      <c r="Q24" s="32">
        <v>70</v>
      </c>
      <c r="R24" s="29"/>
      <c r="S24" s="30"/>
      <c r="T24" s="34">
        <f t="shared" si="8"/>
        <v>70</v>
      </c>
      <c r="U24" s="33"/>
      <c r="V24" s="29">
        <v>100</v>
      </c>
      <c r="W24" s="29">
        <v>0</v>
      </c>
      <c r="X24" s="30">
        <v>0</v>
      </c>
      <c r="Y24" s="34">
        <f t="shared" si="9"/>
        <v>100</v>
      </c>
      <c r="Z24" s="23"/>
      <c r="AA24" s="24">
        <f t="shared" si="18"/>
        <v>79</v>
      </c>
      <c r="AB24" s="24">
        <f t="shared" si="18"/>
        <v>0</v>
      </c>
      <c r="AC24" s="24">
        <f t="shared" si="18"/>
        <v>0</v>
      </c>
      <c r="AD24" s="24">
        <f t="shared" si="11"/>
        <v>79</v>
      </c>
      <c r="AE24" s="24">
        <f t="shared" si="12"/>
        <v>20</v>
      </c>
      <c r="AF24" s="6">
        <f t="shared" si="13"/>
        <v>27</v>
      </c>
      <c r="AG24" s="6">
        <f t="shared" si="3"/>
        <v>27</v>
      </c>
      <c r="AH24" s="154">
        <f t="shared" si="14"/>
        <v>108</v>
      </c>
      <c r="AI24" s="155">
        <f t="shared" si="15"/>
        <v>108</v>
      </c>
    </row>
    <row r="25" spans="1:35" ht="24" customHeight="1" outlineLevel="1">
      <c r="A25" s="63"/>
      <c r="B25" s="25" t="s">
        <v>1100</v>
      </c>
      <c r="C25" s="28"/>
      <c r="D25" s="17"/>
      <c r="E25" s="17"/>
      <c r="F25" s="17"/>
      <c r="G25" s="17"/>
      <c r="H25" s="17"/>
      <c r="I25" s="17"/>
      <c r="J25" s="49"/>
      <c r="K25" s="18"/>
      <c r="L25" s="18"/>
      <c r="M25" s="18"/>
      <c r="N25" s="52">
        <v>100</v>
      </c>
      <c r="O25" s="50">
        <f t="shared" si="7"/>
        <v>100</v>
      </c>
      <c r="P25" s="19"/>
      <c r="Q25" s="32">
        <v>230</v>
      </c>
      <c r="R25" s="29"/>
      <c r="S25" s="30"/>
      <c r="T25" s="21">
        <f t="shared" si="8"/>
        <v>230</v>
      </c>
      <c r="U25" s="33"/>
      <c r="V25" s="29">
        <v>800</v>
      </c>
      <c r="W25" s="18">
        <v>0</v>
      </c>
      <c r="X25" s="20">
        <v>0</v>
      </c>
      <c r="Y25" s="21">
        <f t="shared" si="9"/>
        <v>800</v>
      </c>
      <c r="Z25" s="23"/>
      <c r="AA25" s="24">
        <f>ROUNDUP((Q25*112.5)/100,0)</f>
        <v>259</v>
      </c>
      <c r="AB25" s="24">
        <f>ROUNDUP((R25*112.5)/100,0)</f>
        <v>0</v>
      </c>
      <c r="AC25" s="24">
        <f>ROUNDUP((S25*112.5)/100,0)</f>
        <v>0</v>
      </c>
      <c r="AD25" s="24">
        <f t="shared" si="11"/>
        <v>259</v>
      </c>
      <c r="AE25" s="24">
        <f t="shared" si="12"/>
        <v>65</v>
      </c>
      <c r="AF25" s="6">
        <f t="shared" si="13"/>
        <v>27</v>
      </c>
      <c r="AG25" s="6">
        <f t="shared" si="3"/>
        <v>27</v>
      </c>
      <c r="AH25" s="154">
        <f t="shared" si="14"/>
        <v>108</v>
      </c>
      <c r="AI25" s="155">
        <f t="shared" si="15"/>
        <v>108</v>
      </c>
    </row>
    <row r="26" spans="1:35" ht="24" customHeight="1" outlineLevel="1">
      <c r="A26" s="63"/>
      <c r="B26" s="25" t="s">
        <v>1101</v>
      </c>
      <c r="C26" s="16"/>
      <c r="D26" s="17"/>
      <c r="E26" s="17"/>
      <c r="F26" s="17"/>
      <c r="G26" s="17"/>
      <c r="H26" s="17"/>
      <c r="I26" s="17"/>
      <c r="J26" s="49"/>
      <c r="K26" s="18"/>
      <c r="L26" s="18"/>
      <c r="M26" s="18"/>
      <c r="N26" s="52">
        <v>100</v>
      </c>
      <c r="O26" s="50">
        <f t="shared" si="7"/>
        <v>100</v>
      </c>
      <c r="P26" s="19"/>
      <c r="Q26" s="35">
        <v>417</v>
      </c>
      <c r="R26" s="18"/>
      <c r="S26" s="18"/>
      <c r="T26" s="18">
        <f t="shared" si="8"/>
        <v>417</v>
      </c>
      <c r="U26" s="36"/>
      <c r="V26" s="18">
        <v>1200</v>
      </c>
      <c r="W26" s="18">
        <v>0</v>
      </c>
      <c r="X26" s="18">
        <v>0</v>
      </c>
      <c r="Y26" s="18">
        <f t="shared" si="9"/>
        <v>1200</v>
      </c>
      <c r="Z26" s="23"/>
      <c r="AA26" s="24">
        <f t="shared" ref="AA26:AC27" si="19">ROUNDUP((Q26*112.5)/100,0)</f>
        <v>470</v>
      </c>
      <c r="AB26" s="24">
        <f t="shared" si="19"/>
        <v>0</v>
      </c>
      <c r="AC26" s="24">
        <f t="shared" si="19"/>
        <v>0</v>
      </c>
      <c r="AD26" s="24">
        <f t="shared" si="11"/>
        <v>470</v>
      </c>
      <c r="AE26" s="24">
        <f t="shared" si="12"/>
        <v>118</v>
      </c>
      <c r="AF26" s="6">
        <f t="shared" si="13"/>
        <v>27</v>
      </c>
      <c r="AG26" s="6">
        <f t="shared" si="3"/>
        <v>27</v>
      </c>
      <c r="AH26" s="154">
        <f t="shared" si="14"/>
        <v>108</v>
      </c>
      <c r="AI26" s="155">
        <f t="shared" si="15"/>
        <v>108</v>
      </c>
    </row>
    <row r="27" spans="1:35" ht="24" customHeight="1" outlineLevel="1">
      <c r="A27" s="63"/>
      <c r="B27" s="25" t="s">
        <v>1102</v>
      </c>
      <c r="C27" s="28"/>
      <c r="D27" s="17"/>
      <c r="E27" s="17"/>
      <c r="F27" s="17"/>
      <c r="G27" s="17"/>
      <c r="H27" s="17"/>
      <c r="I27" s="17"/>
      <c r="J27" s="49"/>
      <c r="K27" s="18"/>
      <c r="L27" s="18"/>
      <c r="M27" s="18"/>
      <c r="N27" s="52">
        <v>420</v>
      </c>
      <c r="O27" s="50">
        <f t="shared" si="7"/>
        <v>420</v>
      </c>
      <c r="P27" s="19"/>
      <c r="Q27" s="32">
        <v>70</v>
      </c>
      <c r="R27" s="29"/>
      <c r="S27" s="30"/>
      <c r="T27" s="34">
        <f t="shared" si="8"/>
        <v>70</v>
      </c>
      <c r="U27" s="33"/>
      <c r="V27" s="29">
        <v>100</v>
      </c>
      <c r="W27" s="29">
        <v>0</v>
      </c>
      <c r="X27" s="30">
        <v>0</v>
      </c>
      <c r="Y27" s="34">
        <f t="shared" si="9"/>
        <v>100</v>
      </c>
      <c r="Z27" s="23"/>
      <c r="AA27" s="24">
        <f t="shared" si="19"/>
        <v>79</v>
      </c>
      <c r="AB27" s="24">
        <f t="shared" si="19"/>
        <v>0</v>
      </c>
      <c r="AC27" s="24">
        <f t="shared" si="19"/>
        <v>0</v>
      </c>
      <c r="AD27" s="24">
        <f t="shared" si="11"/>
        <v>79</v>
      </c>
      <c r="AE27" s="24">
        <f t="shared" si="12"/>
        <v>20</v>
      </c>
      <c r="AF27" s="6">
        <f t="shared" si="13"/>
        <v>114</v>
      </c>
      <c r="AG27" s="6">
        <f t="shared" si="3"/>
        <v>116</v>
      </c>
      <c r="AH27" s="154">
        <f t="shared" si="14"/>
        <v>456</v>
      </c>
      <c r="AI27" s="155">
        <f t="shared" si="15"/>
        <v>464</v>
      </c>
    </row>
    <row r="28" spans="1:35" ht="24" customHeight="1" outlineLevel="1">
      <c r="A28" s="63"/>
      <c r="B28" s="25" t="s">
        <v>1103</v>
      </c>
      <c r="C28" s="28"/>
      <c r="D28" s="17"/>
      <c r="E28" s="17"/>
      <c r="F28" s="17"/>
      <c r="G28" s="17"/>
      <c r="H28" s="17"/>
      <c r="I28" s="17"/>
      <c r="J28" s="49"/>
      <c r="K28" s="18"/>
      <c r="L28" s="18"/>
      <c r="M28" s="18"/>
      <c r="N28" s="52">
        <v>1230</v>
      </c>
      <c r="O28" s="50">
        <f t="shared" si="7"/>
        <v>1230</v>
      </c>
      <c r="P28" s="19"/>
      <c r="Q28" s="32">
        <v>230</v>
      </c>
      <c r="R28" s="29"/>
      <c r="S28" s="30"/>
      <c r="T28" s="21">
        <f t="shared" si="8"/>
        <v>230</v>
      </c>
      <c r="U28" s="33"/>
      <c r="V28" s="29">
        <v>800</v>
      </c>
      <c r="W28" s="18">
        <v>0</v>
      </c>
      <c r="X28" s="20">
        <v>0</v>
      </c>
      <c r="Y28" s="21">
        <f t="shared" si="9"/>
        <v>800</v>
      </c>
      <c r="Z28" s="23"/>
      <c r="AA28" s="24">
        <f>ROUNDUP((Q28*112.5)/100,0)</f>
        <v>259</v>
      </c>
      <c r="AB28" s="24">
        <f>ROUNDUP((R28*112.5)/100,0)</f>
        <v>0</v>
      </c>
      <c r="AC28" s="24">
        <f>ROUNDUP((S28*112.5)/100,0)</f>
        <v>0</v>
      </c>
      <c r="AD28" s="24">
        <f t="shared" si="11"/>
        <v>259</v>
      </c>
      <c r="AE28" s="24">
        <f t="shared" si="12"/>
        <v>65</v>
      </c>
      <c r="AF28" s="6">
        <f t="shared" si="13"/>
        <v>334</v>
      </c>
      <c r="AG28" s="6">
        <f t="shared" si="3"/>
        <v>341</v>
      </c>
      <c r="AH28" s="154">
        <f t="shared" si="14"/>
        <v>1336</v>
      </c>
      <c r="AI28" s="155">
        <f t="shared" si="15"/>
        <v>1364</v>
      </c>
    </row>
    <row r="29" spans="1:35" ht="24" customHeight="1" outlineLevel="1">
      <c r="A29" s="63"/>
      <c r="B29" s="25" t="s">
        <v>1104</v>
      </c>
      <c r="C29" s="16"/>
      <c r="D29" s="17"/>
      <c r="E29" s="17"/>
      <c r="F29" s="17"/>
      <c r="G29" s="17"/>
      <c r="H29" s="17"/>
      <c r="I29" s="17"/>
      <c r="J29" s="49"/>
      <c r="K29" s="18"/>
      <c r="L29" s="18"/>
      <c r="M29" s="18"/>
      <c r="N29" s="52">
        <v>2300</v>
      </c>
      <c r="O29" s="50">
        <f t="shared" si="7"/>
        <v>2300</v>
      </c>
      <c r="P29" s="19"/>
      <c r="Q29" s="35">
        <v>417</v>
      </c>
      <c r="R29" s="18"/>
      <c r="S29" s="18"/>
      <c r="T29" s="18">
        <f t="shared" si="8"/>
        <v>417</v>
      </c>
      <c r="U29" s="36"/>
      <c r="V29" s="18">
        <v>1200</v>
      </c>
      <c r="W29" s="18">
        <v>0</v>
      </c>
      <c r="X29" s="18">
        <v>0</v>
      </c>
      <c r="Y29" s="18">
        <f t="shared" si="9"/>
        <v>1200</v>
      </c>
      <c r="Z29" s="23"/>
      <c r="AA29" s="24">
        <f t="shared" ref="AA29:AC30" si="20">ROUNDUP((Q29*112.5)/100,0)</f>
        <v>470</v>
      </c>
      <c r="AB29" s="24">
        <f t="shared" si="20"/>
        <v>0</v>
      </c>
      <c r="AC29" s="24">
        <f t="shared" si="20"/>
        <v>0</v>
      </c>
      <c r="AD29" s="24">
        <f t="shared" si="11"/>
        <v>470</v>
      </c>
      <c r="AE29" s="24">
        <f t="shared" si="12"/>
        <v>118</v>
      </c>
      <c r="AF29" s="6">
        <f t="shared" si="13"/>
        <v>625</v>
      </c>
      <c r="AG29" s="6">
        <f t="shared" si="3"/>
        <v>638</v>
      </c>
      <c r="AH29" s="154">
        <f t="shared" si="14"/>
        <v>2500</v>
      </c>
      <c r="AI29" s="155">
        <f t="shared" si="15"/>
        <v>2552</v>
      </c>
    </row>
    <row r="30" spans="1:35" ht="24" customHeight="1" outlineLevel="1">
      <c r="A30" s="63"/>
      <c r="B30" s="25" t="s">
        <v>1105</v>
      </c>
      <c r="C30" s="28"/>
      <c r="D30" s="17"/>
      <c r="E30" s="17"/>
      <c r="F30" s="17"/>
      <c r="G30" s="17"/>
      <c r="H30" s="17"/>
      <c r="I30" s="17"/>
      <c r="J30" s="49"/>
      <c r="K30" s="18"/>
      <c r="L30" s="18"/>
      <c r="M30" s="18"/>
      <c r="N30" s="52">
        <v>1500</v>
      </c>
      <c r="O30" s="50">
        <f t="shared" si="7"/>
        <v>1500</v>
      </c>
      <c r="P30" s="19"/>
      <c r="Q30" s="32">
        <v>70</v>
      </c>
      <c r="R30" s="29"/>
      <c r="S30" s="30"/>
      <c r="T30" s="34">
        <f t="shared" si="8"/>
        <v>70</v>
      </c>
      <c r="U30" s="33"/>
      <c r="V30" s="29">
        <v>100</v>
      </c>
      <c r="W30" s="29">
        <v>0</v>
      </c>
      <c r="X30" s="30">
        <v>0</v>
      </c>
      <c r="Y30" s="34">
        <f t="shared" si="9"/>
        <v>100</v>
      </c>
      <c r="Z30" s="23"/>
      <c r="AA30" s="24">
        <f t="shared" si="20"/>
        <v>79</v>
      </c>
      <c r="AB30" s="24">
        <f t="shared" si="20"/>
        <v>0</v>
      </c>
      <c r="AC30" s="24">
        <f t="shared" si="20"/>
        <v>0</v>
      </c>
      <c r="AD30" s="24">
        <f t="shared" si="11"/>
        <v>79</v>
      </c>
      <c r="AE30" s="24">
        <f t="shared" si="12"/>
        <v>20</v>
      </c>
      <c r="AF30" s="6">
        <f t="shared" si="13"/>
        <v>408</v>
      </c>
      <c r="AG30" s="6">
        <f t="shared" si="3"/>
        <v>416</v>
      </c>
      <c r="AH30" s="154">
        <f t="shared" si="14"/>
        <v>1632</v>
      </c>
      <c r="AI30" s="155">
        <f t="shared" si="15"/>
        <v>1664</v>
      </c>
    </row>
    <row r="31" spans="1:35" ht="24" customHeight="1" outlineLevel="1">
      <c r="A31" s="63"/>
      <c r="B31" s="25" t="s">
        <v>1106</v>
      </c>
      <c r="C31" s="28"/>
      <c r="D31" s="17"/>
      <c r="E31" s="17"/>
      <c r="F31" s="17"/>
      <c r="G31" s="17"/>
      <c r="H31" s="17"/>
      <c r="I31" s="17"/>
      <c r="J31" s="49"/>
      <c r="K31" s="18"/>
      <c r="L31" s="18"/>
      <c r="M31" s="18"/>
      <c r="N31" s="52">
        <v>200</v>
      </c>
      <c r="O31" s="50">
        <f t="shared" si="7"/>
        <v>200</v>
      </c>
      <c r="P31" s="19"/>
      <c r="Q31" s="32">
        <v>230</v>
      </c>
      <c r="R31" s="29"/>
      <c r="S31" s="30"/>
      <c r="T31" s="21">
        <f t="shared" si="8"/>
        <v>230</v>
      </c>
      <c r="U31" s="33"/>
      <c r="V31" s="29">
        <v>800</v>
      </c>
      <c r="W31" s="18">
        <v>0</v>
      </c>
      <c r="X31" s="20">
        <v>0</v>
      </c>
      <c r="Y31" s="21">
        <f t="shared" si="9"/>
        <v>800</v>
      </c>
      <c r="Z31" s="23"/>
      <c r="AA31" s="24">
        <f>ROUNDUP((Q31*112.5)/100,0)</f>
        <v>259</v>
      </c>
      <c r="AB31" s="24">
        <f>ROUNDUP((R31*112.5)/100,0)</f>
        <v>0</v>
      </c>
      <c r="AC31" s="24">
        <f>ROUNDUP((S31*112.5)/100,0)</f>
        <v>0</v>
      </c>
      <c r="AD31" s="24">
        <f t="shared" si="11"/>
        <v>259</v>
      </c>
      <c r="AE31" s="24">
        <f t="shared" si="12"/>
        <v>65</v>
      </c>
      <c r="AF31" s="6">
        <f t="shared" si="13"/>
        <v>54</v>
      </c>
      <c r="AG31" s="6">
        <f t="shared" si="3"/>
        <v>55</v>
      </c>
      <c r="AH31" s="154">
        <f t="shared" si="14"/>
        <v>216</v>
      </c>
      <c r="AI31" s="155">
        <f t="shared" si="15"/>
        <v>220</v>
      </c>
    </row>
    <row r="32" spans="1:35" ht="24" customHeight="1" outlineLevel="1">
      <c r="A32" s="63"/>
      <c r="B32" s="25" t="s">
        <v>1107</v>
      </c>
      <c r="C32" s="16"/>
      <c r="D32" s="17"/>
      <c r="E32" s="17"/>
      <c r="F32" s="17"/>
      <c r="G32" s="17"/>
      <c r="H32" s="17"/>
      <c r="I32" s="17"/>
      <c r="J32" s="49"/>
      <c r="K32" s="18"/>
      <c r="L32" s="18"/>
      <c r="M32" s="18"/>
      <c r="N32" s="52">
        <v>1800</v>
      </c>
      <c r="O32" s="50">
        <f t="shared" si="7"/>
        <v>1800</v>
      </c>
      <c r="P32" s="19"/>
      <c r="Q32" s="35">
        <v>417</v>
      </c>
      <c r="R32" s="18"/>
      <c r="S32" s="18"/>
      <c r="T32" s="18">
        <f t="shared" si="8"/>
        <v>417</v>
      </c>
      <c r="U32" s="36"/>
      <c r="V32" s="18">
        <v>1200</v>
      </c>
      <c r="W32" s="18">
        <v>0</v>
      </c>
      <c r="X32" s="18">
        <v>0</v>
      </c>
      <c r="Y32" s="18">
        <f t="shared" si="9"/>
        <v>1200</v>
      </c>
      <c r="Z32" s="23"/>
      <c r="AA32" s="24">
        <f t="shared" ref="AA32:AC33" si="21">ROUNDUP((Q32*112.5)/100,0)</f>
        <v>470</v>
      </c>
      <c r="AB32" s="24">
        <f t="shared" si="21"/>
        <v>0</v>
      </c>
      <c r="AC32" s="24">
        <f t="shared" si="21"/>
        <v>0</v>
      </c>
      <c r="AD32" s="24">
        <f t="shared" si="11"/>
        <v>470</v>
      </c>
      <c r="AE32" s="24">
        <f t="shared" si="12"/>
        <v>118</v>
      </c>
      <c r="AF32" s="6">
        <f t="shared" si="13"/>
        <v>489</v>
      </c>
      <c r="AG32" s="6">
        <f t="shared" si="3"/>
        <v>500</v>
      </c>
      <c r="AH32" s="154">
        <f t="shared" si="14"/>
        <v>1956</v>
      </c>
      <c r="AI32" s="155">
        <f t="shared" si="15"/>
        <v>2000</v>
      </c>
    </row>
    <row r="33" spans="1:35" ht="24" customHeight="1" outlineLevel="1">
      <c r="A33" s="63"/>
      <c r="B33" s="25" t="s">
        <v>1108</v>
      </c>
      <c r="C33" s="28"/>
      <c r="D33" s="17"/>
      <c r="E33" s="17"/>
      <c r="F33" s="17"/>
      <c r="G33" s="17"/>
      <c r="H33" s="17"/>
      <c r="I33" s="17"/>
      <c r="J33" s="49"/>
      <c r="K33" s="18"/>
      <c r="L33" s="18"/>
      <c r="M33" s="18"/>
      <c r="N33" s="52">
        <v>255</v>
      </c>
      <c r="O33" s="50">
        <f t="shared" si="7"/>
        <v>255</v>
      </c>
      <c r="P33" s="19"/>
      <c r="Q33" s="32">
        <v>70</v>
      </c>
      <c r="R33" s="29"/>
      <c r="S33" s="30"/>
      <c r="T33" s="34">
        <f t="shared" si="8"/>
        <v>70</v>
      </c>
      <c r="U33" s="33"/>
      <c r="V33" s="29">
        <v>100</v>
      </c>
      <c r="W33" s="29">
        <v>0</v>
      </c>
      <c r="X33" s="30">
        <v>0</v>
      </c>
      <c r="Y33" s="34">
        <f t="shared" si="9"/>
        <v>100</v>
      </c>
      <c r="Z33" s="23"/>
      <c r="AA33" s="24">
        <f t="shared" si="21"/>
        <v>79</v>
      </c>
      <c r="AB33" s="24">
        <f t="shared" si="21"/>
        <v>0</v>
      </c>
      <c r="AC33" s="24">
        <f t="shared" si="21"/>
        <v>0</v>
      </c>
      <c r="AD33" s="24">
        <f t="shared" si="11"/>
        <v>79</v>
      </c>
      <c r="AE33" s="24">
        <f t="shared" si="12"/>
        <v>20</v>
      </c>
      <c r="AF33" s="6">
        <f t="shared" si="13"/>
        <v>69</v>
      </c>
      <c r="AG33" s="6">
        <f t="shared" si="3"/>
        <v>70</v>
      </c>
      <c r="AH33" s="154">
        <f t="shared" si="14"/>
        <v>276</v>
      </c>
      <c r="AI33" s="155">
        <f t="shared" si="15"/>
        <v>280</v>
      </c>
    </row>
    <row r="34" spans="1:35" ht="24" customHeight="1" outlineLevel="1">
      <c r="A34" s="63"/>
      <c r="B34" s="25" t="s">
        <v>1109</v>
      </c>
      <c r="C34" s="28"/>
      <c r="D34" s="17"/>
      <c r="E34" s="17"/>
      <c r="F34" s="17"/>
      <c r="G34" s="17"/>
      <c r="H34" s="17"/>
      <c r="I34" s="17"/>
      <c r="J34" s="49"/>
      <c r="K34" s="18"/>
      <c r="L34" s="18"/>
      <c r="M34" s="18"/>
      <c r="N34" s="52">
        <v>300</v>
      </c>
      <c r="O34" s="50">
        <f t="shared" si="7"/>
        <v>300</v>
      </c>
      <c r="P34" s="19"/>
      <c r="Q34" s="32">
        <v>230</v>
      </c>
      <c r="R34" s="29"/>
      <c r="S34" s="30"/>
      <c r="T34" s="21">
        <f t="shared" si="8"/>
        <v>230</v>
      </c>
      <c r="U34" s="33"/>
      <c r="V34" s="29">
        <v>800</v>
      </c>
      <c r="W34" s="18">
        <v>0</v>
      </c>
      <c r="X34" s="20">
        <v>0</v>
      </c>
      <c r="Y34" s="21">
        <f t="shared" si="9"/>
        <v>800</v>
      </c>
      <c r="Z34" s="23"/>
      <c r="AA34" s="24">
        <f>ROUNDUP((Q34*112.5)/100,0)</f>
        <v>259</v>
      </c>
      <c r="AB34" s="24">
        <f>ROUNDUP((R34*112.5)/100,0)</f>
        <v>0</v>
      </c>
      <c r="AC34" s="24">
        <f>ROUNDUP((S34*112.5)/100,0)</f>
        <v>0</v>
      </c>
      <c r="AD34" s="24">
        <f t="shared" si="11"/>
        <v>259</v>
      </c>
      <c r="AE34" s="24">
        <f t="shared" si="12"/>
        <v>65</v>
      </c>
      <c r="AF34" s="6">
        <f t="shared" si="13"/>
        <v>82</v>
      </c>
      <c r="AG34" s="6">
        <f t="shared" si="3"/>
        <v>83</v>
      </c>
      <c r="AH34" s="154">
        <f t="shared" si="14"/>
        <v>328</v>
      </c>
      <c r="AI34" s="155">
        <f t="shared" si="15"/>
        <v>332</v>
      </c>
    </row>
    <row r="35" spans="1:35" ht="24" customHeight="1" outlineLevel="1">
      <c r="A35" s="63"/>
      <c r="B35" s="25" t="s">
        <v>1110</v>
      </c>
      <c r="C35" s="16"/>
      <c r="D35" s="17"/>
      <c r="E35" s="17"/>
      <c r="F35" s="17"/>
      <c r="G35" s="17"/>
      <c r="H35" s="17"/>
      <c r="I35" s="17"/>
      <c r="J35" s="49"/>
      <c r="K35" s="18"/>
      <c r="L35" s="18"/>
      <c r="M35" s="18"/>
      <c r="N35" s="52">
        <v>2400</v>
      </c>
      <c r="O35" s="50">
        <f t="shared" si="7"/>
        <v>2400</v>
      </c>
      <c r="P35" s="19"/>
      <c r="Q35" s="35">
        <v>417</v>
      </c>
      <c r="R35" s="18"/>
      <c r="S35" s="18"/>
      <c r="T35" s="18">
        <f t="shared" si="8"/>
        <v>417</v>
      </c>
      <c r="U35" s="36"/>
      <c r="V35" s="18">
        <v>1200</v>
      </c>
      <c r="W35" s="18">
        <v>0</v>
      </c>
      <c r="X35" s="18">
        <v>0</v>
      </c>
      <c r="Y35" s="18">
        <f t="shared" si="9"/>
        <v>1200</v>
      </c>
      <c r="Z35" s="23"/>
      <c r="AA35" s="24">
        <f t="shared" ref="AA35:AC36" si="22">ROUNDUP((Q35*112.5)/100,0)</f>
        <v>470</v>
      </c>
      <c r="AB35" s="24">
        <f t="shared" si="22"/>
        <v>0</v>
      </c>
      <c r="AC35" s="24">
        <f t="shared" si="22"/>
        <v>0</v>
      </c>
      <c r="AD35" s="24">
        <f t="shared" si="11"/>
        <v>470</v>
      </c>
      <c r="AE35" s="24">
        <f t="shared" si="12"/>
        <v>118</v>
      </c>
      <c r="AF35" s="6">
        <f t="shared" si="13"/>
        <v>652</v>
      </c>
      <c r="AG35" s="6">
        <f t="shared" si="3"/>
        <v>666</v>
      </c>
      <c r="AH35" s="154">
        <f t="shared" si="14"/>
        <v>2608</v>
      </c>
      <c r="AI35" s="155">
        <f t="shared" si="15"/>
        <v>2664</v>
      </c>
    </row>
    <row r="36" spans="1:35" ht="24" customHeight="1" outlineLevel="1">
      <c r="A36" s="63"/>
      <c r="B36" s="25" t="s">
        <v>1111</v>
      </c>
      <c r="C36" s="28"/>
      <c r="D36" s="17"/>
      <c r="E36" s="17"/>
      <c r="F36" s="17"/>
      <c r="G36" s="17"/>
      <c r="H36" s="17"/>
      <c r="I36" s="17"/>
      <c r="J36" s="49"/>
      <c r="K36" s="18"/>
      <c r="L36" s="18"/>
      <c r="M36" s="18"/>
      <c r="N36" s="52">
        <v>4660</v>
      </c>
      <c r="O36" s="50">
        <f t="shared" si="7"/>
        <v>4660</v>
      </c>
      <c r="P36" s="19"/>
      <c r="Q36" s="32">
        <v>70</v>
      </c>
      <c r="R36" s="29"/>
      <c r="S36" s="30"/>
      <c r="T36" s="34">
        <f t="shared" si="8"/>
        <v>70</v>
      </c>
      <c r="U36" s="33"/>
      <c r="V36" s="29">
        <v>100</v>
      </c>
      <c r="W36" s="29">
        <v>0</v>
      </c>
      <c r="X36" s="30">
        <v>0</v>
      </c>
      <c r="Y36" s="34">
        <f t="shared" si="9"/>
        <v>100</v>
      </c>
      <c r="Z36" s="23"/>
      <c r="AA36" s="24">
        <f t="shared" si="22"/>
        <v>79</v>
      </c>
      <c r="AB36" s="24">
        <f t="shared" si="22"/>
        <v>0</v>
      </c>
      <c r="AC36" s="24">
        <f t="shared" si="22"/>
        <v>0</v>
      </c>
      <c r="AD36" s="24">
        <f t="shared" si="11"/>
        <v>79</v>
      </c>
      <c r="AE36" s="24">
        <f t="shared" si="12"/>
        <v>20</v>
      </c>
      <c r="AF36" s="6">
        <f t="shared" si="13"/>
        <v>1266</v>
      </c>
      <c r="AG36" s="6">
        <f t="shared" si="3"/>
        <v>1294</v>
      </c>
      <c r="AH36" s="154">
        <f t="shared" si="14"/>
        <v>5064</v>
      </c>
      <c r="AI36" s="155">
        <f t="shared" si="15"/>
        <v>5176</v>
      </c>
    </row>
    <row r="37" spans="1:35" ht="24" customHeight="1" outlineLevel="1">
      <c r="A37" s="63"/>
      <c r="B37" s="25" t="s">
        <v>1112</v>
      </c>
      <c r="C37" s="28"/>
      <c r="D37" s="17"/>
      <c r="E37" s="17"/>
      <c r="F37" s="17"/>
      <c r="G37" s="17"/>
      <c r="H37" s="17"/>
      <c r="I37" s="17"/>
      <c r="J37" s="49"/>
      <c r="K37" s="18"/>
      <c r="L37" s="18"/>
      <c r="M37" s="18"/>
      <c r="N37" s="52">
        <v>9500</v>
      </c>
      <c r="O37" s="50">
        <f t="shared" si="7"/>
        <v>9500</v>
      </c>
      <c r="P37" s="19"/>
      <c r="Q37" s="32">
        <v>230</v>
      </c>
      <c r="R37" s="29"/>
      <c r="S37" s="30"/>
      <c r="T37" s="21">
        <f t="shared" si="8"/>
        <v>230</v>
      </c>
      <c r="U37" s="33"/>
      <c r="V37" s="29">
        <v>800</v>
      </c>
      <c r="W37" s="18">
        <v>0</v>
      </c>
      <c r="X37" s="20">
        <v>0</v>
      </c>
      <c r="Y37" s="21">
        <f t="shared" si="9"/>
        <v>800</v>
      </c>
      <c r="Z37" s="23"/>
      <c r="AA37" s="24">
        <f t="shared" ref="AA37:AC39" si="23">ROUNDUP((Q37*112.5)/100,0)</f>
        <v>259</v>
      </c>
      <c r="AB37" s="24">
        <f t="shared" si="23"/>
        <v>0</v>
      </c>
      <c r="AC37" s="24">
        <f t="shared" si="23"/>
        <v>0</v>
      </c>
      <c r="AD37" s="24">
        <f t="shared" si="11"/>
        <v>259</v>
      </c>
      <c r="AE37" s="24">
        <f t="shared" si="12"/>
        <v>65</v>
      </c>
      <c r="AF37" s="6">
        <f t="shared" si="13"/>
        <v>2582</v>
      </c>
      <c r="AG37" s="6">
        <f t="shared" si="3"/>
        <v>2638</v>
      </c>
      <c r="AH37" s="154">
        <f t="shared" si="14"/>
        <v>10328</v>
      </c>
      <c r="AI37" s="155">
        <f t="shared" si="15"/>
        <v>10552</v>
      </c>
    </row>
    <row r="38" spans="1:35" ht="24" customHeight="1" outlineLevel="1">
      <c r="A38" s="63"/>
      <c r="B38" s="25" t="s">
        <v>1113</v>
      </c>
      <c r="C38" s="16"/>
      <c r="D38" s="17"/>
      <c r="E38" s="17"/>
      <c r="F38" s="17"/>
      <c r="G38" s="17"/>
      <c r="H38" s="17"/>
      <c r="I38" s="17"/>
      <c r="J38" s="49"/>
      <c r="K38" s="18"/>
      <c r="L38" s="18"/>
      <c r="M38" s="18"/>
      <c r="N38" s="52">
        <v>970</v>
      </c>
      <c r="O38" s="50">
        <f t="shared" si="7"/>
        <v>970</v>
      </c>
      <c r="P38" s="19"/>
      <c r="Q38" s="35">
        <v>417</v>
      </c>
      <c r="R38" s="18"/>
      <c r="S38" s="18"/>
      <c r="T38" s="18">
        <f t="shared" si="8"/>
        <v>417</v>
      </c>
      <c r="U38" s="36"/>
      <c r="V38" s="18">
        <v>1200</v>
      </c>
      <c r="W38" s="18">
        <v>0</v>
      </c>
      <c r="X38" s="18">
        <v>0</v>
      </c>
      <c r="Y38" s="18">
        <f t="shared" si="9"/>
        <v>1200</v>
      </c>
      <c r="Z38" s="23"/>
      <c r="AA38" s="24">
        <f t="shared" si="23"/>
        <v>470</v>
      </c>
      <c r="AB38" s="24">
        <f t="shared" si="23"/>
        <v>0</v>
      </c>
      <c r="AC38" s="24">
        <f t="shared" si="23"/>
        <v>0</v>
      </c>
      <c r="AD38" s="24">
        <f t="shared" si="11"/>
        <v>470</v>
      </c>
      <c r="AE38" s="24">
        <f t="shared" si="12"/>
        <v>118</v>
      </c>
      <c r="AF38" s="6">
        <f t="shared" si="13"/>
        <v>264</v>
      </c>
      <c r="AG38" s="6">
        <f t="shared" si="3"/>
        <v>269</v>
      </c>
      <c r="AH38" s="154">
        <f t="shared" si="14"/>
        <v>1056</v>
      </c>
      <c r="AI38" s="155">
        <f t="shared" si="15"/>
        <v>1076</v>
      </c>
    </row>
    <row r="39" spans="1:35" ht="24" customHeight="1" outlineLevel="1">
      <c r="A39" s="63"/>
      <c r="B39" s="25" t="s">
        <v>1114</v>
      </c>
      <c r="C39" s="28"/>
      <c r="D39" s="17"/>
      <c r="E39" s="17"/>
      <c r="F39" s="17"/>
      <c r="G39" s="17"/>
      <c r="H39" s="17"/>
      <c r="I39" s="17"/>
      <c r="J39" s="49"/>
      <c r="K39" s="18"/>
      <c r="L39" s="18"/>
      <c r="M39" s="18"/>
      <c r="N39" s="52">
        <v>1600</v>
      </c>
      <c r="O39" s="50">
        <f t="shared" si="7"/>
        <v>1600</v>
      </c>
      <c r="P39" s="19"/>
      <c r="Q39" s="29">
        <v>180</v>
      </c>
      <c r="R39" s="29"/>
      <c r="S39" s="30"/>
      <c r="T39" s="21">
        <f t="shared" si="8"/>
        <v>180</v>
      </c>
      <c r="U39" s="33"/>
      <c r="V39" s="29">
        <v>260</v>
      </c>
      <c r="W39" s="18">
        <v>0</v>
      </c>
      <c r="X39" s="20">
        <v>0</v>
      </c>
      <c r="Y39" s="21">
        <f t="shared" si="9"/>
        <v>260</v>
      </c>
      <c r="Z39" s="23"/>
      <c r="AA39" s="24">
        <f t="shared" si="23"/>
        <v>203</v>
      </c>
      <c r="AB39" s="24">
        <f t="shared" si="23"/>
        <v>0</v>
      </c>
      <c r="AC39" s="24">
        <f t="shared" si="23"/>
        <v>0</v>
      </c>
      <c r="AD39" s="24">
        <f t="shared" si="11"/>
        <v>203</v>
      </c>
      <c r="AE39" s="24">
        <f t="shared" si="12"/>
        <v>51</v>
      </c>
      <c r="AF39" s="6">
        <f t="shared" si="13"/>
        <v>435</v>
      </c>
      <c r="AG39" s="6">
        <f t="shared" si="3"/>
        <v>444</v>
      </c>
      <c r="AH39" s="154">
        <f t="shared" si="14"/>
        <v>1740</v>
      </c>
      <c r="AI39" s="155">
        <f t="shared" si="15"/>
        <v>1776</v>
      </c>
    </row>
    <row r="40" spans="1:35" ht="24" customHeight="1" outlineLevel="1">
      <c r="A40" s="60"/>
      <c r="B40" s="25" t="s">
        <v>1115</v>
      </c>
      <c r="C40" s="28"/>
      <c r="D40" s="17"/>
      <c r="E40" s="17"/>
      <c r="F40" s="17"/>
      <c r="G40" s="17"/>
      <c r="H40" s="17"/>
      <c r="I40" s="17"/>
      <c r="J40" s="49"/>
      <c r="K40" s="18"/>
      <c r="L40" s="18"/>
      <c r="M40" s="18"/>
      <c r="N40" s="52">
        <v>970</v>
      </c>
      <c r="O40" s="50"/>
      <c r="P40" s="19"/>
      <c r="Q40" s="35"/>
      <c r="R40" s="18"/>
      <c r="S40" s="18"/>
      <c r="T40" s="18"/>
      <c r="U40" s="36"/>
      <c r="V40" s="18"/>
      <c r="W40" s="18"/>
      <c r="X40" s="18"/>
      <c r="Y40" s="18"/>
      <c r="Z40" s="23"/>
      <c r="AA40" s="24"/>
      <c r="AB40" s="24"/>
      <c r="AC40" s="24"/>
      <c r="AD40" s="24"/>
      <c r="AE40" s="24"/>
      <c r="AF40" s="6">
        <f t="shared" si="13"/>
        <v>264</v>
      </c>
      <c r="AG40" s="6">
        <f t="shared" si="3"/>
        <v>269</v>
      </c>
      <c r="AH40" s="154">
        <f t="shared" si="14"/>
        <v>1056</v>
      </c>
      <c r="AI40" s="155">
        <f t="shared" si="15"/>
        <v>1076</v>
      </c>
    </row>
    <row r="41" spans="1:35" ht="24" customHeight="1" outlineLevel="1">
      <c r="A41" s="60"/>
      <c r="B41" s="25" t="s">
        <v>1116</v>
      </c>
      <c r="C41" s="28"/>
      <c r="D41" s="17"/>
      <c r="E41" s="17"/>
      <c r="F41" s="17"/>
      <c r="G41" s="17"/>
      <c r="H41" s="17"/>
      <c r="I41" s="17"/>
      <c r="J41" s="49"/>
      <c r="K41" s="18"/>
      <c r="L41" s="18"/>
      <c r="M41" s="18"/>
      <c r="N41" s="52">
        <v>1400</v>
      </c>
      <c r="O41" s="50" t="e">
        <f>#REF!-#REF!</f>
        <v>#REF!</v>
      </c>
      <c r="P41" s="19"/>
      <c r="Q41" s="18"/>
      <c r="R41" s="18"/>
      <c r="S41" s="18"/>
      <c r="T41" s="18"/>
      <c r="U41" s="36"/>
      <c r="V41" s="18"/>
      <c r="W41" s="18"/>
      <c r="X41" s="18"/>
      <c r="Y41" s="18"/>
      <c r="Z41" s="23"/>
      <c r="AA41" s="24">
        <f>ROUNDUP((Q41*112.5)/100,0)</f>
        <v>0</v>
      </c>
      <c r="AB41" s="24">
        <f>ROUNDUP((R41*112.5)/100,0)</f>
        <v>0</v>
      </c>
      <c r="AC41" s="24">
        <f>ROUNDUP((S41*112.5)/100,0)</f>
        <v>0</v>
      </c>
      <c r="AD41" s="24">
        <f>ROUNDUP(SUM(AA41:AC41),0)</f>
        <v>0</v>
      </c>
      <c r="AE41" s="24">
        <f>ROUNDUP(AD41/4,0)</f>
        <v>0</v>
      </c>
      <c r="AF41" s="6">
        <f t="shared" si="13"/>
        <v>380</v>
      </c>
      <c r="AG41" s="6">
        <f t="shared" si="3"/>
        <v>388</v>
      </c>
      <c r="AH41" s="154">
        <f t="shared" si="14"/>
        <v>1520</v>
      </c>
      <c r="AI41" s="155">
        <f t="shared" si="15"/>
        <v>1552</v>
      </c>
    </row>
    <row r="42" spans="1:35" s="39" customFormat="1" ht="24" customHeight="1">
      <c r="A42" s="64"/>
      <c r="B42" s="25" t="s">
        <v>1117</v>
      </c>
      <c r="C42" s="28"/>
      <c r="D42" s="17"/>
      <c r="E42" s="17"/>
      <c r="F42" s="17"/>
      <c r="G42" s="17"/>
      <c r="H42" s="17"/>
      <c r="I42" s="17"/>
      <c r="J42" s="49"/>
      <c r="K42" s="18"/>
      <c r="L42" s="18"/>
      <c r="M42" s="18"/>
      <c r="N42" s="52">
        <v>350</v>
      </c>
      <c r="O42" s="45"/>
      <c r="P42" s="43"/>
      <c r="U42" s="40"/>
      <c r="Z42" s="40"/>
      <c r="AF42" s="6">
        <f t="shared" si="13"/>
        <v>95</v>
      </c>
      <c r="AG42" s="6">
        <f t="shared" si="3"/>
        <v>97</v>
      </c>
      <c r="AH42" s="154">
        <f t="shared" si="14"/>
        <v>380</v>
      </c>
      <c r="AI42" s="155">
        <f t="shared" si="15"/>
        <v>388</v>
      </c>
    </row>
    <row r="43" spans="1:35" s="39" customFormat="1" ht="24" customHeight="1">
      <c r="A43" s="64"/>
      <c r="B43" s="25" t="s">
        <v>1118</v>
      </c>
      <c r="C43" s="28"/>
      <c r="D43" s="17"/>
      <c r="E43" s="17"/>
      <c r="F43" s="17"/>
      <c r="G43" s="17"/>
      <c r="H43" s="17"/>
      <c r="I43" s="17"/>
      <c r="J43" s="49"/>
      <c r="K43" s="18"/>
      <c r="L43" s="18"/>
      <c r="M43" s="18"/>
      <c r="N43" s="52">
        <v>230</v>
      </c>
      <c r="O43" s="45"/>
      <c r="P43" s="47"/>
      <c r="U43" s="40"/>
      <c r="Z43" s="40"/>
      <c r="AF43" s="6">
        <f t="shared" si="13"/>
        <v>63</v>
      </c>
      <c r="AG43" s="6">
        <f t="shared" si="3"/>
        <v>63</v>
      </c>
      <c r="AH43" s="154">
        <f t="shared" si="14"/>
        <v>252</v>
      </c>
      <c r="AI43" s="155">
        <f t="shared" si="15"/>
        <v>252</v>
      </c>
    </row>
    <row r="44" spans="1:35" s="39" customFormat="1" ht="24" customHeight="1">
      <c r="A44" s="64"/>
      <c r="B44" s="25" t="s">
        <v>1119</v>
      </c>
      <c r="C44" s="28"/>
      <c r="D44" s="17"/>
      <c r="E44" s="17"/>
      <c r="F44" s="17"/>
      <c r="G44" s="17"/>
      <c r="H44" s="17"/>
      <c r="I44" s="17"/>
      <c r="J44" s="49"/>
      <c r="K44" s="18"/>
      <c r="L44" s="18"/>
      <c r="M44" s="18"/>
      <c r="N44" s="52">
        <v>500</v>
      </c>
      <c r="O44" s="45"/>
      <c r="P44" s="43"/>
      <c r="U44" s="40"/>
      <c r="Z44" s="40"/>
      <c r="AF44" s="6">
        <f t="shared" si="13"/>
        <v>136</v>
      </c>
      <c r="AG44" s="6">
        <f t="shared" si="3"/>
        <v>138</v>
      </c>
      <c r="AH44" s="154">
        <f t="shared" si="14"/>
        <v>544</v>
      </c>
      <c r="AI44" s="155">
        <f t="shared" si="15"/>
        <v>552</v>
      </c>
    </row>
    <row r="45" spans="1:35" s="39" customFormat="1" ht="24" customHeight="1">
      <c r="A45" s="64"/>
      <c r="B45" s="25" t="s">
        <v>1120</v>
      </c>
      <c r="C45" s="28"/>
      <c r="D45" s="17"/>
      <c r="E45" s="17"/>
      <c r="F45" s="17"/>
      <c r="G45" s="17"/>
      <c r="H45" s="17"/>
      <c r="I45" s="17"/>
      <c r="J45" s="49"/>
      <c r="K45" s="18"/>
      <c r="L45" s="18"/>
      <c r="M45" s="18"/>
      <c r="N45" s="52">
        <v>400</v>
      </c>
      <c r="O45" s="45"/>
      <c r="P45" s="48"/>
      <c r="U45" s="40"/>
      <c r="Z45" s="40"/>
      <c r="AF45" s="6">
        <f t="shared" si="13"/>
        <v>109</v>
      </c>
      <c r="AG45" s="6">
        <f t="shared" si="3"/>
        <v>111</v>
      </c>
      <c r="AH45" s="154">
        <f t="shared" si="14"/>
        <v>436</v>
      </c>
      <c r="AI45" s="155">
        <f t="shared" si="15"/>
        <v>444</v>
      </c>
    </row>
    <row r="46" spans="1:35" s="39" customFormat="1" ht="24" customHeight="1" collapsed="1">
      <c r="A46" s="64"/>
      <c r="B46" s="25" t="s">
        <v>1121</v>
      </c>
      <c r="C46" s="28"/>
      <c r="D46" s="17"/>
      <c r="E46" s="17"/>
      <c r="F46" s="17"/>
      <c r="G46" s="17"/>
      <c r="H46" s="17"/>
      <c r="I46" s="17"/>
      <c r="J46" s="49"/>
      <c r="K46" s="18"/>
      <c r="L46" s="18"/>
      <c r="M46" s="18"/>
      <c r="N46" s="52">
        <v>255</v>
      </c>
      <c r="O46" s="45"/>
      <c r="P46" s="43"/>
      <c r="U46" s="40"/>
      <c r="Z46" s="40"/>
      <c r="AF46" s="6">
        <f t="shared" si="13"/>
        <v>69</v>
      </c>
      <c r="AG46" s="6">
        <f t="shared" si="3"/>
        <v>70</v>
      </c>
      <c r="AH46" s="154">
        <f t="shared" si="14"/>
        <v>276</v>
      </c>
      <c r="AI46" s="155">
        <f t="shared" si="15"/>
        <v>280</v>
      </c>
    </row>
    <row r="47" spans="1:35" s="39" customFormat="1" ht="24" customHeight="1">
      <c r="A47" s="64"/>
      <c r="B47" s="25" t="s">
        <v>1122</v>
      </c>
      <c r="C47" s="28"/>
      <c r="D47" s="17"/>
      <c r="E47" s="17"/>
      <c r="F47" s="17"/>
      <c r="G47" s="17"/>
      <c r="H47" s="17"/>
      <c r="I47" s="17"/>
      <c r="J47" s="49"/>
      <c r="K47" s="18"/>
      <c r="L47" s="18"/>
      <c r="M47" s="18"/>
      <c r="N47" s="52">
        <v>165</v>
      </c>
      <c r="O47" s="45"/>
      <c r="P47" s="46"/>
      <c r="U47" s="40"/>
      <c r="Z47" s="40"/>
      <c r="AF47" s="6">
        <f t="shared" si="13"/>
        <v>45</v>
      </c>
      <c r="AG47" s="6">
        <f t="shared" si="3"/>
        <v>45</v>
      </c>
      <c r="AH47" s="154">
        <f t="shared" si="14"/>
        <v>180</v>
      </c>
      <c r="AI47" s="155">
        <f t="shared" si="15"/>
        <v>180</v>
      </c>
    </row>
    <row r="48" spans="1:35" s="39" customFormat="1" ht="24" customHeight="1">
      <c r="A48" s="64"/>
      <c r="B48" s="25" t="s">
        <v>1123</v>
      </c>
      <c r="C48" s="28"/>
      <c r="D48" s="17"/>
      <c r="E48" s="17"/>
      <c r="F48" s="17"/>
      <c r="G48" s="17"/>
      <c r="H48" s="17"/>
      <c r="I48" s="17"/>
      <c r="J48" s="49"/>
      <c r="K48" s="18"/>
      <c r="L48" s="18"/>
      <c r="M48" s="18"/>
      <c r="N48" s="52">
        <v>165</v>
      </c>
      <c r="O48" s="45"/>
      <c r="P48" s="43"/>
      <c r="U48" s="40"/>
      <c r="Z48" s="40"/>
      <c r="AF48" s="6">
        <f t="shared" si="13"/>
        <v>45</v>
      </c>
      <c r="AG48" s="6">
        <f t="shared" si="3"/>
        <v>45</v>
      </c>
      <c r="AH48" s="154">
        <f t="shared" si="14"/>
        <v>180</v>
      </c>
      <c r="AI48" s="155">
        <f t="shared" si="15"/>
        <v>180</v>
      </c>
    </row>
    <row r="49" spans="1:35" s="39" customFormat="1" ht="24" customHeight="1">
      <c r="A49" s="64"/>
      <c r="B49" s="25" t="s">
        <v>1124</v>
      </c>
      <c r="C49" s="28"/>
      <c r="D49" s="17"/>
      <c r="E49" s="17"/>
      <c r="F49" s="17"/>
      <c r="G49" s="17"/>
      <c r="H49" s="17"/>
      <c r="I49" s="17"/>
      <c r="J49" s="49"/>
      <c r="K49" s="18"/>
      <c r="L49" s="18"/>
      <c r="M49" s="18"/>
      <c r="N49" s="52">
        <v>150</v>
      </c>
      <c r="O49" s="45"/>
      <c r="P49" s="43"/>
      <c r="U49" s="40"/>
      <c r="Z49" s="40"/>
      <c r="AF49" s="6">
        <f t="shared" si="13"/>
        <v>41</v>
      </c>
      <c r="AG49" s="6">
        <f t="shared" si="3"/>
        <v>41</v>
      </c>
      <c r="AH49" s="154">
        <f t="shared" si="14"/>
        <v>164</v>
      </c>
      <c r="AI49" s="155">
        <f t="shared" si="15"/>
        <v>164</v>
      </c>
    </row>
    <row r="50" spans="1:35" ht="24" customHeight="1" thickBot="1">
      <c r="A50" s="65"/>
      <c r="B50" s="61" t="s">
        <v>1125</v>
      </c>
      <c r="C50" s="66"/>
      <c r="D50" s="53"/>
      <c r="E50" s="53"/>
      <c r="F50" s="53"/>
      <c r="G50" s="53"/>
      <c r="H50" s="53"/>
      <c r="I50" s="53"/>
      <c r="J50" s="54"/>
      <c r="K50" s="55"/>
      <c r="L50" s="55"/>
      <c r="M50" s="55"/>
      <c r="N50" s="56">
        <v>250</v>
      </c>
      <c r="AF50" s="6">
        <f t="shared" si="13"/>
        <v>68</v>
      </c>
      <c r="AG50" s="6">
        <f t="shared" si="3"/>
        <v>69</v>
      </c>
      <c r="AH50" s="157">
        <f t="shared" si="14"/>
        <v>272</v>
      </c>
      <c r="AI50" s="158">
        <f t="shared" si="15"/>
        <v>276</v>
      </c>
    </row>
    <row r="51" spans="1:35" s="5" customFormat="1" ht="18" customHeight="1">
      <c r="B51" s="44"/>
      <c r="C51" s="6"/>
      <c r="D51" s="6"/>
      <c r="E51" s="6"/>
      <c r="F51" s="6"/>
      <c r="G51" s="6"/>
      <c r="H51" s="6"/>
      <c r="I51" s="6"/>
      <c r="J51" s="45"/>
      <c r="K51" s="45"/>
      <c r="L51" s="45"/>
      <c r="M51" s="45"/>
      <c r="N51" s="45"/>
      <c r="O51" s="45"/>
      <c r="P51" s="43"/>
      <c r="Q51" s="39"/>
      <c r="R51" s="39"/>
      <c r="S51" s="39"/>
      <c r="T51" s="39"/>
      <c r="U51" s="40"/>
      <c r="V51" s="39"/>
      <c r="W51" s="39"/>
      <c r="X51" s="39"/>
      <c r="Y51" s="39"/>
      <c r="Z51" s="40"/>
      <c r="AA51" s="6"/>
      <c r="AB51" s="6"/>
      <c r="AC51" s="6"/>
      <c r="AD51" s="6"/>
      <c r="AE51" s="6"/>
    </row>
    <row r="52" spans="1:35" s="5" customFormat="1" ht="18" customHeight="1">
      <c r="B52" s="44"/>
      <c r="C52" s="6"/>
      <c r="D52" s="6"/>
      <c r="E52" s="6"/>
      <c r="F52" s="6"/>
      <c r="G52" s="6"/>
      <c r="H52" s="6"/>
      <c r="I52" s="6"/>
      <c r="J52" s="45"/>
      <c r="K52" s="45"/>
      <c r="L52" s="45"/>
      <c r="M52" s="45"/>
      <c r="N52" s="45"/>
      <c r="O52" s="45"/>
      <c r="P52" s="43"/>
      <c r="Q52" s="39"/>
      <c r="R52" s="39"/>
      <c r="S52" s="39"/>
      <c r="T52" s="39"/>
      <c r="U52" s="40"/>
      <c r="V52" s="39"/>
      <c r="W52" s="39"/>
      <c r="X52" s="39"/>
      <c r="Y52" s="39"/>
      <c r="Z52" s="40"/>
      <c r="AA52" s="6"/>
      <c r="AB52" s="6"/>
      <c r="AC52" s="6"/>
      <c r="AD52" s="6"/>
      <c r="AE52" s="6"/>
    </row>
    <row r="53" spans="1:35" s="5" customFormat="1" ht="18" customHeight="1">
      <c r="B53" s="44"/>
      <c r="C53" s="6"/>
      <c r="D53" s="6"/>
      <c r="E53" s="6"/>
      <c r="F53" s="6"/>
      <c r="G53" s="6"/>
      <c r="H53" s="6"/>
      <c r="I53" s="6"/>
      <c r="J53" s="45"/>
      <c r="K53" s="45"/>
      <c r="L53" s="45"/>
      <c r="M53" s="45"/>
      <c r="N53" s="45"/>
      <c r="O53" s="45"/>
      <c r="P53" s="43"/>
      <c r="Q53" s="39"/>
      <c r="R53" s="39"/>
      <c r="S53" s="39"/>
      <c r="T53" s="39"/>
      <c r="U53" s="40"/>
      <c r="V53" s="39"/>
      <c r="W53" s="39"/>
      <c r="X53" s="39"/>
      <c r="Y53" s="39"/>
      <c r="Z53" s="40"/>
      <c r="AA53" s="6"/>
      <c r="AB53" s="6"/>
      <c r="AC53" s="6"/>
      <c r="AD53" s="6"/>
      <c r="AE53" s="6"/>
    </row>
    <row r="54" spans="1:35" s="5" customFormat="1" ht="18" customHeight="1">
      <c r="B54" s="44"/>
      <c r="C54" s="6"/>
      <c r="D54" s="6"/>
      <c r="E54" s="6"/>
      <c r="F54" s="6"/>
      <c r="G54" s="6"/>
      <c r="H54" s="6"/>
      <c r="I54" s="6"/>
      <c r="J54" s="45"/>
      <c r="K54" s="45"/>
      <c r="L54" s="45"/>
      <c r="M54" s="45"/>
      <c r="N54" s="45"/>
      <c r="O54" s="45"/>
      <c r="P54" s="43"/>
      <c r="Q54" s="39"/>
      <c r="R54" s="39"/>
      <c r="S54" s="39"/>
      <c r="T54" s="39"/>
      <c r="U54" s="40"/>
      <c r="V54" s="39"/>
      <c r="W54" s="39"/>
      <c r="X54" s="39"/>
      <c r="Y54" s="39"/>
      <c r="Z54" s="40"/>
      <c r="AA54" s="6"/>
      <c r="AB54" s="6"/>
      <c r="AC54" s="6"/>
      <c r="AD54" s="6"/>
      <c r="AE54" s="6"/>
    </row>
    <row r="55" spans="1:35" s="5" customFormat="1" ht="18" customHeight="1">
      <c r="B55" s="44"/>
      <c r="C55" s="6"/>
      <c r="D55" s="6"/>
      <c r="E55" s="6"/>
      <c r="F55" s="6"/>
      <c r="G55" s="6"/>
      <c r="H55" s="6"/>
      <c r="I55" s="6"/>
      <c r="J55" s="45"/>
      <c r="K55" s="45"/>
      <c r="L55" s="45"/>
      <c r="M55" s="45"/>
      <c r="N55" s="45"/>
      <c r="O55" s="45"/>
      <c r="P55" s="43"/>
      <c r="Q55" s="39"/>
      <c r="R55" s="39"/>
      <c r="S55" s="39"/>
      <c r="T55" s="39"/>
      <c r="U55" s="40"/>
      <c r="V55" s="39"/>
      <c r="W55" s="39"/>
      <c r="X55" s="39"/>
      <c r="Y55" s="39"/>
      <c r="Z55" s="40"/>
      <c r="AA55" s="6"/>
      <c r="AB55" s="6"/>
      <c r="AC55" s="6"/>
      <c r="AD55" s="6"/>
      <c r="AE55" s="6"/>
    </row>
    <row r="56" spans="1:35" s="5" customFormat="1" ht="18" customHeight="1">
      <c r="B56" s="44"/>
      <c r="C56" s="6"/>
      <c r="D56" s="6"/>
      <c r="E56" s="6"/>
      <c r="F56" s="6"/>
      <c r="G56" s="6"/>
      <c r="H56" s="6"/>
      <c r="I56" s="6"/>
      <c r="J56" s="45"/>
      <c r="K56" s="45"/>
      <c r="L56" s="45"/>
      <c r="M56" s="45"/>
      <c r="N56" s="45"/>
      <c r="O56" s="45"/>
      <c r="P56" s="43"/>
      <c r="Q56" s="39"/>
      <c r="R56" s="39"/>
      <c r="S56" s="39"/>
      <c r="T56" s="39"/>
      <c r="U56" s="40"/>
      <c r="V56" s="39"/>
      <c r="W56" s="39"/>
      <c r="X56" s="39"/>
      <c r="Y56" s="39"/>
      <c r="Z56" s="40"/>
      <c r="AA56" s="6"/>
      <c r="AB56" s="6"/>
      <c r="AC56" s="6"/>
      <c r="AD56" s="6"/>
      <c r="AE56" s="6"/>
    </row>
    <row r="57" spans="1:35" s="5" customFormat="1" ht="18" customHeight="1">
      <c r="B57" s="44"/>
      <c r="C57" s="6"/>
      <c r="D57" s="6"/>
      <c r="E57" s="6"/>
      <c r="F57" s="6"/>
      <c r="G57" s="6"/>
      <c r="H57" s="6"/>
      <c r="I57" s="6"/>
      <c r="J57" s="45"/>
      <c r="K57" s="45"/>
      <c r="L57" s="45"/>
      <c r="M57" s="45"/>
      <c r="N57" s="45"/>
      <c r="O57" s="45"/>
      <c r="P57" s="43"/>
      <c r="Q57" s="39"/>
      <c r="R57" s="39"/>
      <c r="S57" s="39"/>
      <c r="T57" s="39"/>
      <c r="U57" s="40"/>
      <c r="V57" s="39"/>
      <c r="W57" s="39"/>
      <c r="X57" s="39"/>
      <c r="Y57" s="39"/>
      <c r="Z57" s="40"/>
      <c r="AA57" s="6"/>
      <c r="AB57" s="6"/>
      <c r="AC57" s="6"/>
      <c r="AD57" s="6"/>
      <c r="AE57" s="6"/>
    </row>
    <row r="58" spans="1:35" s="5" customFormat="1" ht="18" customHeight="1">
      <c r="B58" s="44"/>
      <c r="C58" s="6"/>
      <c r="D58" s="6"/>
      <c r="E58" s="6"/>
      <c r="F58" s="6"/>
      <c r="G58" s="6"/>
      <c r="H58" s="6"/>
      <c r="I58" s="6"/>
      <c r="J58" s="45"/>
      <c r="K58" s="45"/>
      <c r="L58" s="45"/>
      <c r="M58" s="45"/>
      <c r="N58" s="45"/>
      <c r="O58" s="45"/>
      <c r="P58" s="43"/>
      <c r="Q58" s="39"/>
      <c r="R58" s="39"/>
      <c r="S58" s="39"/>
      <c r="T58" s="39"/>
      <c r="U58" s="40"/>
      <c r="V58" s="39"/>
      <c r="W58" s="39"/>
      <c r="X58" s="39"/>
      <c r="Y58" s="39"/>
      <c r="Z58" s="40"/>
      <c r="AA58" s="6"/>
      <c r="AB58" s="6"/>
      <c r="AC58" s="6"/>
      <c r="AD58" s="6"/>
      <c r="AE58" s="6"/>
    </row>
    <row r="59" spans="1:35" s="5" customFormat="1" ht="18" customHeight="1">
      <c r="B59" s="44"/>
      <c r="C59" s="6"/>
      <c r="D59" s="6"/>
      <c r="E59" s="6"/>
      <c r="F59" s="6"/>
      <c r="G59" s="6"/>
      <c r="H59" s="6"/>
      <c r="I59" s="6"/>
      <c r="J59" s="45"/>
      <c r="K59" s="45"/>
      <c r="L59" s="45"/>
      <c r="M59" s="45"/>
      <c r="N59" s="45"/>
      <c r="O59" s="45"/>
      <c r="P59" s="43"/>
      <c r="Q59" s="39"/>
      <c r="R59" s="39"/>
      <c r="S59" s="39"/>
      <c r="T59" s="39"/>
      <c r="U59" s="40"/>
      <c r="V59" s="39"/>
      <c r="W59" s="39"/>
      <c r="X59" s="39"/>
      <c r="Y59" s="39"/>
      <c r="Z59" s="40"/>
      <c r="AA59" s="6"/>
      <c r="AB59" s="6"/>
      <c r="AC59" s="6"/>
      <c r="AD59" s="6"/>
      <c r="AE59" s="6"/>
    </row>
    <row r="60" spans="1:35" s="5" customFormat="1" ht="18" customHeight="1">
      <c r="B60" s="44"/>
      <c r="C60" s="6"/>
      <c r="D60" s="6"/>
      <c r="E60" s="6"/>
      <c r="F60" s="6"/>
      <c r="G60" s="6"/>
      <c r="H60" s="6"/>
      <c r="I60" s="6"/>
      <c r="J60" s="45"/>
      <c r="K60" s="45"/>
      <c r="L60" s="45"/>
      <c r="M60" s="45"/>
      <c r="N60" s="45"/>
      <c r="O60" s="45"/>
      <c r="P60" s="43"/>
      <c r="Q60" s="39"/>
      <c r="R60" s="39"/>
      <c r="S60" s="39"/>
      <c r="T60" s="39"/>
      <c r="U60" s="40"/>
      <c r="V60" s="39"/>
      <c r="W60" s="39"/>
      <c r="X60" s="39"/>
      <c r="Y60" s="39"/>
      <c r="Z60" s="40"/>
      <c r="AA60" s="6"/>
      <c r="AB60" s="6"/>
      <c r="AC60" s="6"/>
      <c r="AD60" s="6"/>
      <c r="AE60" s="6"/>
    </row>
    <row r="61" spans="1:35" s="5" customFormat="1" ht="18" customHeight="1">
      <c r="B61" s="44"/>
      <c r="C61" s="6"/>
      <c r="D61" s="6"/>
      <c r="E61" s="6"/>
      <c r="F61" s="6"/>
      <c r="G61" s="6"/>
      <c r="H61" s="6"/>
      <c r="I61" s="6"/>
      <c r="J61" s="45"/>
      <c r="K61" s="45"/>
      <c r="L61" s="45"/>
      <c r="M61" s="45"/>
      <c r="N61" s="45"/>
      <c r="O61" s="45"/>
      <c r="P61" s="43"/>
      <c r="Q61" s="39"/>
      <c r="R61" s="39"/>
      <c r="S61" s="39"/>
      <c r="T61" s="39"/>
      <c r="U61" s="40"/>
      <c r="V61" s="39"/>
      <c r="W61" s="39"/>
      <c r="X61" s="39"/>
      <c r="Y61" s="39"/>
      <c r="Z61" s="40"/>
      <c r="AA61" s="6"/>
      <c r="AB61" s="6"/>
      <c r="AC61" s="6"/>
      <c r="AD61" s="6"/>
      <c r="AE61" s="6"/>
    </row>
    <row r="62" spans="1:35" s="5" customFormat="1" ht="18" customHeight="1">
      <c r="B62" s="44"/>
      <c r="C62" s="6"/>
      <c r="D62" s="6"/>
      <c r="E62" s="6"/>
      <c r="F62" s="6"/>
      <c r="G62" s="6"/>
      <c r="H62" s="6"/>
      <c r="I62" s="6"/>
      <c r="J62" s="45"/>
      <c r="K62" s="45"/>
      <c r="L62" s="45"/>
      <c r="M62" s="45"/>
      <c r="N62" s="45"/>
      <c r="O62" s="45"/>
      <c r="P62" s="43"/>
      <c r="Q62" s="39"/>
      <c r="R62" s="39"/>
      <c r="S62" s="39"/>
      <c r="T62" s="39"/>
      <c r="U62" s="40"/>
      <c r="V62" s="39"/>
      <c r="W62" s="39"/>
      <c r="X62" s="39"/>
      <c r="Y62" s="39"/>
      <c r="Z62" s="40"/>
      <c r="AA62" s="6"/>
      <c r="AB62" s="6"/>
      <c r="AC62" s="6"/>
      <c r="AD62" s="6"/>
      <c r="AE62" s="6"/>
    </row>
    <row r="63" spans="1:35" s="5" customFormat="1" ht="18" customHeight="1">
      <c r="B63" s="44"/>
      <c r="C63" s="6"/>
      <c r="D63" s="6"/>
      <c r="E63" s="6"/>
      <c r="F63" s="6"/>
      <c r="G63" s="6"/>
      <c r="H63" s="6"/>
      <c r="I63" s="6"/>
      <c r="J63" s="45"/>
      <c r="K63" s="45"/>
      <c r="L63" s="45"/>
      <c r="M63" s="45"/>
      <c r="N63" s="45"/>
      <c r="O63" s="45"/>
      <c r="P63" s="43"/>
      <c r="Q63" s="39"/>
      <c r="R63" s="39"/>
      <c r="S63" s="39"/>
      <c r="T63" s="39"/>
      <c r="U63" s="40"/>
      <c r="V63" s="39"/>
      <c r="W63" s="39"/>
      <c r="X63" s="39"/>
      <c r="Y63" s="39"/>
      <c r="Z63" s="40"/>
      <c r="AA63" s="6"/>
      <c r="AB63" s="6"/>
      <c r="AC63" s="6"/>
      <c r="AD63" s="6"/>
      <c r="AE63" s="6"/>
    </row>
    <row r="64" spans="1:35" s="5" customFormat="1" ht="18" customHeight="1">
      <c r="B64" s="44"/>
      <c r="C64" s="6"/>
      <c r="D64" s="6"/>
      <c r="E64" s="6"/>
      <c r="F64" s="6"/>
      <c r="G64" s="6"/>
      <c r="H64" s="6"/>
      <c r="I64" s="6"/>
      <c r="J64" s="45"/>
      <c r="K64" s="45"/>
      <c r="L64" s="45"/>
      <c r="M64" s="45"/>
      <c r="N64" s="45"/>
      <c r="O64" s="45"/>
      <c r="P64" s="43"/>
      <c r="Q64" s="39"/>
      <c r="R64" s="39"/>
      <c r="S64" s="39"/>
      <c r="T64" s="39"/>
      <c r="U64" s="40"/>
      <c r="V64" s="39"/>
      <c r="W64" s="39"/>
      <c r="X64" s="39"/>
      <c r="Y64" s="39"/>
      <c r="Z64" s="40"/>
      <c r="AA64" s="6"/>
      <c r="AB64" s="6"/>
      <c r="AC64" s="6"/>
      <c r="AD64" s="6"/>
      <c r="AE64" s="6"/>
    </row>
    <row r="65" spans="2:31" s="5" customFormat="1" ht="18" customHeight="1">
      <c r="B65" s="44"/>
      <c r="C65" s="6"/>
      <c r="D65" s="6"/>
      <c r="E65" s="6"/>
      <c r="F65" s="6"/>
      <c r="G65" s="6"/>
      <c r="H65" s="6"/>
      <c r="I65" s="6"/>
      <c r="J65" s="45"/>
      <c r="K65" s="45"/>
      <c r="L65" s="45"/>
      <c r="M65" s="45"/>
      <c r="N65" s="45"/>
      <c r="O65" s="45"/>
      <c r="P65" s="43"/>
      <c r="Q65" s="39"/>
      <c r="R65" s="39"/>
      <c r="S65" s="39"/>
      <c r="T65" s="39"/>
      <c r="U65" s="40"/>
      <c r="V65" s="39"/>
      <c r="W65" s="39"/>
      <c r="X65" s="39"/>
      <c r="Y65" s="39"/>
      <c r="Z65" s="40"/>
      <c r="AA65" s="6"/>
      <c r="AB65" s="6"/>
      <c r="AC65" s="6"/>
      <c r="AD65" s="6"/>
      <c r="AE65" s="6"/>
    </row>
    <row r="66" spans="2:31" s="5" customFormat="1" ht="18" customHeight="1">
      <c r="B66" s="44"/>
      <c r="C66" s="6"/>
      <c r="D66" s="6"/>
      <c r="E66" s="6"/>
      <c r="F66" s="6"/>
      <c r="G66" s="6"/>
      <c r="H66" s="6"/>
      <c r="I66" s="6"/>
      <c r="J66" s="45"/>
      <c r="K66" s="45"/>
      <c r="L66" s="45"/>
      <c r="M66" s="45"/>
      <c r="N66" s="45"/>
      <c r="O66" s="45"/>
      <c r="P66" s="43"/>
      <c r="Q66" s="39"/>
      <c r="R66" s="39"/>
      <c r="S66" s="39"/>
      <c r="T66" s="39"/>
      <c r="U66" s="40"/>
      <c r="V66" s="39"/>
      <c r="W66" s="39"/>
      <c r="X66" s="39"/>
      <c r="Y66" s="39"/>
      <c r="Z66" s="40"/>
      <c r="AA66" s="6"/>
      <c r="AB66" s="6"/>
      <c r="AC66" s="6"/>
      <c r="AD66" s="6"/>
      <c r="AE66" s="6"/>
    </row>
    <row r="67" spans="2:31" s="5" customFormat="1" ht="18" customHeight="1">
      <c r="B67" s="44"/>
      <c r="C67" s="6"/>
      <c r="D67" s="6"/>
      <c r="E67" s="6"/>
      <c r="F67" s="6"/>
      <c r="G67" s="6"/>
      <c r="H67" s="6"/>
      <c r="I67" s="6"/>
      <c r="J67" s="45"/>
      <c r="K67" s="45"/>
      <c r="L67" s="45"/>
      <c r="M67" s="45"/>
      <c r="N67" s="45"/>
      <c r="O67" s="45"/>
      <c r="P67" s="43"/>
      <c r="Q67" s="39"/>
      <c r="R67" s="39"/>
      <c r="S67" s="39"/>
      <c r="T67" s="39"/>
      <c r="U67" s="40"/>
      <c r="V67" s="39"/>
      <c r="W67" s="39"/>
      <c r="X67" s="39"/>
      <c r="Y67" s="39"/>
      <c r="Z67" s="40"/>
      <c r="AA67" s="6"/>
      <c r="AB67" s="6"/>
      <c r="AC67" s="6"/>
      <c r="AD67" s="6"/>
      <c r="AE67" s="6"/>
    </row>
    <row r="68" spans="2:31" s="5" customFormat="1" ht="18" customHeight="1">
      <c r="B68" s="44"/>
      <c r="C68" s="6"/>
      <c r="D68" s="6"/>
      <c r="E68" s="6"/>
      <c r="F68" s="6"/>
      <c r="G68" s="6"/>
      <c r="H68" s="6"/>
      <c r="I68" s="6"/>
      <c r="J68" s="45"/>
      <c r="K68" s="45"/>
      <c r="L68" s="45"/>
      <c r="M68" s="45"/>
      <c r="N68" s="45"/>
      <c r="O68" s="45"/>
      <c r="P68" s="43"/>
      <c r="Q68" s="39"/>
      <c r="R68" s="39"/>
      <c r="S68" s="39"/>
      <c r="T68" s="39"/>
      <c r="U68" s="40"/>
      <c r="V68" s="39"/>
      <c r="W68" s="39"/>
      <c r="X68" s="39"/>
      <c r="Y68" s="39"/>
      <c r="Z68" s="40"/>
      <c r="AA68" s="6"/>
      <c r="AB68" s="6"/>
      <c r="AC68" s="6"/>
      <c r="AD68" s="6"/>
      <c r="AE68" s="6"/>
    </row>
    <row r="69" spans="2:31" s="5" customFormat="1" ht="18" customHeight="1">
      <c r="B69" s="44"/>
      <c r="C69" s="6"/>
      <c r="D69" s="6"/>
      <c r="E69" s="6"/>
      <c r="F69" s="6"/>
      <c r="G69" s="6"/>
      <c r="H69" s="6"/>
      <c r="I69" s="6"/>
      <c r="J69" s="45"/>
      <c r="K69" s="45"/>
      <c r="L69" s="45"/>
      <c r="M69" s="45"/>
      <c r="N69" s="45"/>
      <c r="O69" s="45"/>
      <c r="P69" s="43"/>
      <c r="Q69" s="39"/>
      <c r="R69" s="39"/>
      <c r="S69" s="39"/>
      <c r="T69" s="39"/>
      <c r="U69" s="40"/>
      <c r="V69" s="39"/>
      <c r="W69" s="39"/>
      <c r="X69" s="39"/>
      <c r="Y69" s="39"/>
      <c r="Z69" s="40"/>
      <c r="AA69" s="6"/>
      <c r="AB69" s="6"/>
      <c r="AC69" s="6"/>
      <c r="AD69" s="6"/>
      <c r="AE69" s="6"/>
    </row>
    <row r="70" spans="2:31" s="5" customFormat="1" ht="18" customHeight="1">
      <c r="B70" s="44"/>
      <c r="C70" s="6"/>
      <c r="D70" s="6"/>
      <c r="E70" s="6"/>
      <c r="F70" s="6"/>
      <c r="G70" s="6"/>
      <c r="H70" s="6"/>
      <c r="I70" s="6"/>
      <c r="J70" s="45"/>
      <c r="K70" s="45"/>
      <c r="L70" s="45"/>
      <c r="M70" s="45"/>
      <c r="N70" s="45"/>
      <c r="O70" s="45"/>
      <c r="P70" s="43"/>
      <c r="Q70" s="39"/>
      <c r="R70" s="39"/>
      <c r="S70" s="39"/>
      <c r="T70" s="39"/>
      <c r="U70" s="40"/>
      <c r="V70" s="39"/>
      <c r="W70" s="39"/>
      <c r="X70" s="39"/>
      <c r="Y70" s="39"/>
      <c r="Z70" s="40"/>
      <c r="AA70" s="6"/>
      <c r="AB70" s="6"/>
      <c r="AC70" s="6"/>
      <c r="AD70" s="6"/>
      <c r="AE70" s="6"/>
    </row>
    <row r="71" spans="2:31" s="5" customFormat="1" ht="18" customHeight="1">
      <c r="B71" s="44"/>
      <c r="C71" s="6"/>
      <c r="D71" s="6"/>
      <c r="E71" s="6"/>
      <c r="F71" s="6"/>
      <c r="G71" s="6"/>
      <c r="H71" s="6"/>
      <c r="I71" s="6"/>
      <c r="J71" s="45"/>
      <c r="K71" s="45"/>
      <c r="L71" s="45"/>
      <c r="M71" s="45"/>
      <c r="N71" s="45"/>
      <c r="O71" s="45"/>
      <c r="P71" s="43"/>
      <c r="Q71" s="39"/>
      <c r="R71" s="39"/>
      <c r="S71" s="39"/>
      <c r="T71" s="39"/>
      <c r="U71" s="40"/>
      <c r="V71" s="39"/>
      <c r="W71" s="39"/>
      <c r="X71" s="39"/>
      <c r="Y71" s="39"/>
      <c r="Z71" s="40"/>
      <c r="AA71" s="6"/>
      <c r="AB71" s="6"/>
      <c r="AC71" s="6"/>
      <c r="AD71" s="6"/>
      <c r="AE71" s="6"/>
    </row>
    <row r="72" spans="2:31" s="5" customFormat="1" ht="18" customHeight="1">
      <c r="B72" s="44"/>
      <c r="C72" s="6"/>
      <c r="D72" s="6"/>
      <c r="E72" s="6"/>
      <c r="F72" s="6"/>
      <c r="G72" s="6"/>
      <c r="H72" s="6"/>
      <c r="I72" s="6"/>
      <c r="J72" s="45"/>
      <c r="K72" s="45"/>
      <c r="L72" s="45"/>
      <c r="M72" s="45"/>
      <c r="N72" s="45"/>
      <c r="O72" s="45"/>
      <c r="P72" s="43"/>
      <c r="Q72" s="39"/>
      <c r="R72" s="39"/>
      <c r="S72" s="39"/>
      <c r="T72" s="39"/>
      <c r="U72" s="40"/>
      <c r="V72" s="39"/>
      <c r="W72" s="39"/>
      <c r="X72" s="39"/>
      <c r="Y72" s="39"/>
      <c r="Z72" s="40"/>
      <c r="AA72" s="6"/>
      <c r="AB72" s="6"/>
      <c r="AC72" s="6"/>
      <c r="AD72" s="6"/>
      <c r="AE72" s="6"/>
    </row>
    <row r="73" spans="2:31" s="5" customFormat="1" ht="18" customHeight="1">
      <c r="B73" s="44"/>
      <c r="C73" s="6"/>
      <c r="D73" s="6"/>
      <c r="E73" s="6"/>
      <c r="F73" s="6"/>
      <c r="G73" s="6"/>
      <c r="H73" s="6"/>
      <c r="I73" s="6"/>
      <c r="J73" s="45"/>
      <c r="K73" s="45"/>
      <c r="L73" s="45"/>
      <c r="M73" s="45"/>
      <c r="N73" s="45"/>
      <c r="O73" s="45"/>
      <c r="P73" s="43"/>
      <c r="Q73" s="39"/>
      <c r="R73" s="39"/>
      <c r="S73" s="39"/>
      <c r="T73" s="39"/>
      <c r="U73" s="40"/>
      <c r="V73" s="39"/>
      <c r="W73" s="39"/>
      <c r="X73" s="39"/>
      <c r="Y73" s="39"/>
      <c r="Z73" s="40"/>
      <c r="AA73" s="6"/>
      <c r="AB73" s="6"/>
      <c r="AC73" s="6"/>
      <c r="AD73" s="6"/>
      <c r="AE73" s="6"/>
    </row>
    <row r="74" spans="2:31" s="5" customFormat="1" ht="18" customHeight="1">
      <c r="B74" s="44"/>
      <c r="C74" s="6"/>
      <c r="D74" s="6"/>
      <c r="E74" s="6"/>
      <c r="F74" s="6"/>
      <c r="G74" s="6"/>
      <c r="H74" s="6"/>
      <c r="I74" s="6"/>
      <c r="J74" s="45"/>
      <c r="K74" s="45"/>
      <c r="L74" s="45"/>
      <c r="M74" s="45"/>
      <c r="N74" s="45"/>
      <c r="O74" s="45"/>
      <c r="P74" s="43"/>
      <c r="Q74" s="39"/>
      <c r="R74" s="39"/>
      <c r="S74" s="39"/>
      <c r="T74" s="39"/>
      <c r="U74" s="40"/>
      <c r="V74" s="39"/>
      <c r="W74" s="39"/>
      <c r="X74" s="39"/>
      <c r="Y74" s="39"/>
      <c r="Z74" s="40"/>
      <c r="AA74" s="6"/>
      <c r="AB74" s="6"/>
      <c r="AC74" s="6"/>
      <c r="AD74" s="6"/>
      <c r="AE74" s="6"/>
    </row>
    <row r="75" spans="2:31" s="5" customFormat="1" ht="18" customHeight="1">
      <c r="B75" s="44"/>
      <c r="C75" s="6"/>
      <c r="D75" s="6"/>
      <c r="E75" s="6"/>
      <c r="F75" s="6"/>
      <c r="G75" s="6"/>
      <c r="H75" s="6"/>
      <c r="I75" s="6"/>
      <c r="J75" s="45"/>
      <c r="K75" s="45"/>
      <c r="L75" s="45"/>
      <c r="M75" s="45"/>
      <c r="N75" s="45"/>
      <c r="O75" s="45"/>
      <c r="P75" s="43"/>
      <c r="Q75" s="39"/>
      <c r="R75" s="39"/>
      <c r="S75" s="39"/>
      <c r="T75" s="39"/>
      <c r="U75" s="40"/>
      <c r="V75" s="39"/>
      <c r="W75" s="39"/>
      <c r="X75" s="39"/>
      <c r="Y75" s="39"/>
      <c r="Z75" s="40"/>
      <c r="AA75" s="6"/>
      <c r="AB75" s="6"/>
      <c r="AC75" s="6"/>
      <c r="AD75" s="6"/>
      <c r="AE75" s="6"/>
    </row>
    <row r="76" spans="2:31" s="5" customFormat="1" ht="18" customHeight="1">
      <c r="B76" s="44"/>
      <c r="C76" s="6"/>
      <c r="D76" s="6"/>
      <c r="E76" s="6"/>
      <c r="F76" s="6"/>
      <c r="G76" s="6"/>
      <c r="H76" s="6"/>
      <c r="I76" s="6"/>
      <c r="J76" s="45"/>
      <c r="K76" s="45"/>
      <c r="L76" s="45"/>
      <c r="M76" s="45"/>
      <c r="N76" s="45"/>
      <c r="O76" s="45"/>
      <c r="P76" s="43"/>
      <c r="Q76" s="39"/>
      <c r="R76" s="39"/>
      <c r="S76" s="39"/>
      <c r="T76" s="39"/>
      <c r="U76" s="40"/>
      <c r="V76" s="39"/>
      <c r="W76" s="39"/>
      <c r="X76" s="39"/>
      <c r="Y76" s="39"/>
      <c r="Z76" s="40"/>
      <c r="AA76" s="6"/>
      <c r="AB76" s="6"/>
      <c r="AC76" s="6"/>
      <c r="AD76" s="6"/>
      <c r="AE76" s="6"/>
    </row>
    <row r="77" spans="2:31" s="5" customFormat="1" ht="18" customHeight="1">
      <c r="B77" s="44"/>
      <c r="C77" s="6"/>
      <c r="D77" s="6"/>
      <c r="E77" s="6"/>
      <c r="F77" s="6"/>
      <c r="G77" s="6"/>
      <c r="H77" s="6"/>
      <c r="I77" s="6"/>
      <c r="J77" s="45"/>
      <c r="K77" s="45"/>
      <c r="L77" s="45"/>
      <c r="M77" s="45"/>
      <c r="N77" s="45"/>
      <c r="O77" s="45"/>
      <c r="P77" s="43"/>
      <c r="Q77" s="39"/>
      <c r="R77" s="39"/>
      <c r="S77" s="39"/>
      <c r="T77" s="39"/>
      <c r="U77" s="40"/>
      <c r="V77" s="39"/>
      <c r="W77" s="39"/>
      <c r="X77" s="39"/>
      <c r="Y77" s="39"/>
      <c r="Z77" s="40"/>
      <c r="AA77" s="6"/>
      <c r="AB77" s="6"/>
      <c r="AC77" s="6"/>
      <c r="AD77" s="6"/>
      <c r="AE77" s="6"/>
    </row>
    <row r="78" spans="2:31" s="5" customFormat="1" ht="18" customHeight="1">
      <c r="B78" s="44"/>
      <c r="C78" s="6"/>
      <c r="D78" s="6"/>
      <c r="E78" s="6"/>
      <c r="F78" s="6"/>
      <c r="G78" s="6"/>
      <c r="H78" s="6"/>
      <c r="I78" s="6"/>
      <c r="J78" s="45"/>
      <c r="K78" s="45"/>
      <c r="L78" s="45"/>
      <c r="M78" s="45"/>
      <c r="N78" s="45"/>
      <c r="O78" s="45"/>
      <c r="P78" s="43"/>
      <c r="Q78" s="39"/>
      <c r="R78" s="39"/>
      <c r="S78" s="39"/>
      <c r="T78" s="39"/>
      <c r="U78" s="40"/>
      <c r="V78" s="39"/>
      <c r="W78" s="39"/>
      <c r="X78" s="39"/>
      <c r="Y78" s="39"/>
      <c r="Z78" s="40"/>
      <c r="AA78" s="6"/>
      <c r="AB78" s="6"/>
      <c r="AC78" s="6"/>
      <c r="AD78" s="6"/>
      <c r="AE78" s="6"/>
    </row>
    <row r="79" spans="2:31" s="5" customFormat="1" ht="18" customHeight="1">
      <c r="B79" s="44"/>
      <c r="C79" s="6"/>
      <c r="D79" s="6"/>
      <c r="E79" s="6"/>
      <c r="F79" s="6"/>
      <c r="G79" s="6"/>
      <c r="H79" s="6"/>
      <c r="I79" s="6"/>
      <c r="J79" s="45"/>
      <c r="K79" s="45"/>
      <c r="L79" s="45"/>
      <c r="M79" s="45"/>
      <c r="N79" s="45"/>
      <c r="O79" s="45"/>
      <c r="P79" s="43"/>
      <c r="Q79" s="39"/>
      <c r="R79" s="39"/>
      <c r="S79" s="39"/>
      <c r="T79" s="39"/>
      <c r="U79" s="40"/>
      <c r="V79" s="39"/>
      <c r="W79" s="39"/>
      <c r="X79" s="39"/>
      <c r="Y79" s="39"/>
      <c r="Z79" s="40"/>
      <c r="AA79" s="6"/>
      <c r="AB79" s="6"/>
      <c r="AC79" s="6"/>
      <c r="AD79" s="6"/>
      <c r="AE79" s="6"/>
    </row>
    <row r="80" spans="2:31" s="5" customFormat="1" ht="18" customHeight="1">
      <c r="B80" s="44"/>
      <c r="C80" s="6"/>
      <c r="D80" s="6"/>
      <c r="E80" s="6"/>
      <c r="F80" s="6"/>
      <c r="G80" s="6"/>
      <c r="H80" s="6"/>
      <c r="I80" s="6"/>
      <c r="J80" s="45"/>
      <c r="K80" s="45"/>
      <c r="L80" s="45"/>
      <c r="M80" s="45"/>
      <c r="N80" s="45"/>
      <c r="O80" s="45"/>
      <c r="P80" s="43"/>
      <c r="Q80" s="39"/>
      <c r="R80" s="39"/>
      <c r="S80" s="39"/>
      <c r="T80" s="39"/>
      <c r="U80" s="40"/>
      <c r="V80" s="39"/>
      <c r="W80" s="39"/>
      <c r="X80" s="39"/>
      <c r="Y80" s="39"/>
      <c r="Z80" s="40"/>
      <c r="AA80" s="6"/>
      <c r="AB80" s="6"/>
      <c r="AC80" s="6"/>
      <c r="AD80" s="6"/>
      <c r="AE80" s="6"/>
    </row>
    <row r="81" spans="2:31" s="5" customFormat="1" ht="18" customHeight="1">
      <c r="B81" s="44"/>
      <c r="C81" s="6"/>
      <c r="D81" s="6"/>
      <c r="E81" s="6"/>
      <c r="F81" s="6"/>
      <c r="G81" s="6"/>
      <c r="H81" s="6"/>
      <c r="I81" s="6"/>
      <c r="J81" s="45"/>
      <c r="K81" s="45"/>
      <c r="L81" s="45"/>
      <c r="M81" s="45"/>
      <c r="N81" s="45"/>
      <c r="O81" s="45"/>
      <c r="P81" s="43"/>
      <c r="Q81" s="39"/>
      <c r="R81" s="39"/>
      <c r="S81" s="39"/>
      <c r="T81" s="39"/>
      <c r="U81" s="40"/>
      <c r="V81" s="39"/>
      <c r="W81" s="39"/>
      <c r="X81" s="39"/>
      <c r="Y81" s="39"/>
      <c r="Z81" s="40"/>
      <c r="AA81" s="6"/>
      <c r="AB81" s="6"/>
      <c r="AC81" s="6"/>
      <c r="AD81" s="6"/>
      <c r="AE81" s="6"/>
    </row>
    <row r="82" spans="2:31" s="5" customFormat="1" ht="18" customHeight="1">
      <c r="B82" s="44"/>
      <c r="C82" s="6"/>
      <c r="D82" s="6"/>
      <c r="E82" s="6"/>
      <c r="F82" s="6"/>
      <c r="G82" s="6"/>
      <c r="H82" s="6"/>
      <c r="I82" s="6"/>
      <c r="J82" s="45"/>
      <c r="K82" s="45"/>
      <c r="L82" s="45"/>
      <c r="M82" s="45"/>
      <c r="N82" s="45"/>
      <c r="O82" s="45"/>
      <c r="P82" s="43"/>
      <c r="Q82" s="39"/>
      <c r="R82" s="39"/>
      <c r="S82" s="39"/>
      <c r="T82" s="39"/>
      <c r="U82" s="40"/>
      <c r="V82" s="39"/>
      <c r="W82" s="39"/>
      <c r="X82" s="39"/>
      <c r="Y82" s="39"/>
      <c r="Z82" s="40"/>
      <c r="AA82" s="6"/>
      <c r="AB82" s="6"/>
      <c r="AC82" s="6"/>
      <c r="AD82" s="6"/>
      <c r="AE82" s="6"/>
    </row>
    <row r="83" spans="2:31" s="5" customFormat="1" ht="18" customHeight="1">
      <c r="B83" s="44"/>
      <c r="C83" s="6"/>
      <c r="D83" s="6"/>
      <c r="E83" s="6"/>
      <c r="F83" s="6"/>
      <c r="G83" s="6"/>
      <c r="H83" s="6"/>
      <c r="I83" s="6"/>
      <c r="J83" s="45"/>
      <c r="K83" s="45"/>
      <c r="L83" s="45"/>
      <c r="M83" s="45"/>
      <c r="N83" s="45"/>
      <c r="O83" s="45"/>
      <c r="P83" s="43"/>
      <c r="Q83" s="39"/>
      <c r="R83" s="39"/>
      <c r="S83" s="39"/>
      <c r="T83" s="39"/>
      <c r="U83" s="40"/>
      <c r="V83" s="39"/>
      <c r="W83" s="39"/>
      <c r="X83" s="39"/>
      <c r="Y83" s="39"/>
      <c r="Z83" s="40"/>
      <c r="AA83" s="6"/>
      <c r="AB83" s="6"/>
      <c r="AC83" s="6"/>
      <c r="AD83" s="6"/>
      <c r="AE83" s="6"/>
    </row>
    <row r="84" spans="2:31" s="5" customFormat="1" ht="18" customHeight="1">
      <c r="B84" s="44"/>
      <c r="C84" s="6"/>
      <c r="D84" s="6"/>
      <c r="E84" s="6"/>
      <c r="F84" s="6"/>
      <c r="G84" s="6"/>
      <c r="H84" s="6"/>
      <c r="I84" s="6"/>
      <c r="J84" s="45"/>
      <c r="K84" s="45"/>
      <c r="L84" s="45"/>
      <c r="M84" s="45"/>
      <c r="N84" s="45"/>
      <c r="O84" s="45"/>
      <c r="P84" s="43"/>
      <c r="Q84" s="39"/>
      <c r="R84" s="39"/>
      <c r="S84" s="39"/>
      <c r="T84" s="39"/>
      <c r="U84" s="40"/>
      <c r="V84" s="39"/>
      <c r="W84" s="39"/>
      <c r="X84" s="39"/>
      <c r="Y84" s="39"/>
      <c r="Z84" s="40"/>
      <c r="AA84" s="6"/>
      <c r="AB84" s="6"/>
      <c r="AC84" s="6"/>
      <c r="AD84" s="6"/>
      <c r="AE84" s="6"/>
    </row>
    <row r="85" spans="2:31" s="5" customFormat="1" ht="18" customHeight="1">
      <c r="B85" s="44"/>
      <c r="C85" s="6"/>
      <c r="D85" s="6"/>
      <c r="E85" s="6"/>
      <c r="F85" s="6"/>
      <c r="G85" s="6"/>
      <c r="H85" s="6"/>
      <c r="I85" s="6"/>
      <c r="J85" s="45"/>
      <c r="K85" s="45"/>
      <c r="L85" s="45"/>
      <c r="M85" s="45"/>
      <c r="N85" s="45"/>
      <c r="O85" s="45"/>
      <c r="P85" s="43"/>
      <c r="Q85" s="39"/>
      <c r="R85" s="39"/>
      <c r="S85" s="39"/>
      <c r="T85" s="39"/>
      <c r="U85" s="40"/>
      <c r="V85" s="39"/>
      <c r="W85" s="39"/>
      <c r="X85" s="39"/>
      <c r="Y85" s="39"/>
      <c r="Z85" s="40"/>
      <c r="AA85" s="6"/>
      <c r="AB85" s="6"/>
      <c r="AC85" s="6"/>
      <c r="AD85" s="6"/>
      <c r="AE85" s="6"/>
    </row>
    <row r="86" spans="2:31" s="5" customFormat="1" ht="18" customHeight="1">
      <c r="B86" s="44"/>
      <c r="C86" s="6"/>
      <c r="D86" s="6"/>
      <c r="E86" s="6"/>
      <c r="F86" s="6"/>
      <c r="G86" s="6"/>
      <c r="H86" s="6"/>
      <c r="I86" s="6"/>
      <c r="J86" s="45"/>
      <c r="K86" s="45"/>
      <c r="L86" s="45"/>
      <c r="M86" s="45"/>
      <c r="N86" s="45"/>
      <c r="O86" s="45"/>
      <c r="P86" s="43"/>
      <c r="Q86" s="39"/>
      <c r="R86" s="39"/>
      <c r="S86" s="39"/>
      <c r="T86" s="39"/>
      <c r="U86" s="40"/>
      <c r="V86" s="39"/>
      <c r="W86" s="39"/>
      <c r="X86" s="39"/>
      <c r="Y86" s="39"/>
      <c r="Z86" s="40"/>
      <c r="AA86" s="6"/>
      <c r="AB86" s="6"/>
      <c r="AC86" s="6"/>
      <c r="AD86" s="6"/>
      <c r="AE86" s="6"/>
    </row>
    <row r="87" spans="2:31" s="5" customFormat="1" ht="18" customHeight="1">
      <c r="B87" s="44"/>
      <c r="C87" s="6"/>
      <c r="D87" s="6"/>
      <c r="E87" s="6"/>
      <c r="F87" s="6"/>
      <c r="G87" s="6"/>
      <c r="H87" s="6"/>
      <c r="I87" s="6"/>
      <c r="J87" s="45"/>
      <c r="K87" s="45"/>
      <c r="L87" s="45"/>
      <c r="M87" s="45"/>
      <c r="N87" s="45"/>
      <c r="O87" s="45"/>
      <c r="P87" s="43"/>
      <c r="Q87" s="39"/>
      <c r="R87" s="39"/>
      <c r="S87" s="39"/>
      <c r="T87" s="39"/>
      <c r="U87" s="40"/>
      <c r="V87" s="39"/>
      <c r="W87" s="39"/>
      <c r="X87" s="39"/>
      <c r="Y87" s="39"/>
      <c r="Z87" s="40"/>
      <c r="AA87" s="6"/>
      <c r="AB87" s="6"/>
      <c r="AC87" s="6"/>
      <c r="AD87" s="6"/>
      <c r="AE87" s="6"/>
    </row>
    <row r="88" spans="2:31" s="5" customFormat="1" ht="18" customHeight="1">
      <c r="B88" s="44"/>
      <c r="C88" s="6"/>
      <c r="D88" s="6"/>
      <c r="E88" s="6"/>
      <c r="F88" s="6"/>
      <c r="G88" s="6"/>
      <c r="H88" s="6"/>
      <c r="I88" s="6"/>
      <c r="J88" s="45"/>
      <c r="K88" s="45"/>
      <c r="L88" s="45"/>
      <c r="M88" s="45"/>
      <c r="N88" s="45"/>
      <c r="O88" s="45"/>
      <c r="P88" s="43"/>
      <c r="Q88" s="39"/>
      <c r="R88" s="39"/>
      <c r="S88" s="39"/>
      <c r="T88" s="39"/>
      <c r="U88" s="40"/>
      <c r="V88" s="39"/>
      <c r="W88" s="39"/>
      <c r="X88" s="39"/>
      <c r="Y88" s="39"/>
      <c r="Z88" s="40"/>
      <c r="AA88" s="6"/>
      <c r="AB88" s="6"/>
      <c r="AC88" s="6"/>
      <c r="AD88" s="6"/>
      <c r="AE88" s="6"/>
    </row>
    <row r="89" spans="2:31" s="5" customFormat="1" ht="18" customHeight="1">
      <c r="B89" s="44"/>
      <c r="C89" s="6"/>
      <c r="D89" s="6"/>
      <c r="E89" s="6"/>
      <c r="F89" s="6"/>
      <c r="G89" s="6"/>
      <c r="H89" s="6"/>
      <c r="I89" s="6"/>
      <c r="J89" s="45"/>
      <c r="K89" s="45"/>
      <c r="L89" s="45"/>
      <c r="M89" s="45"/>
      <c r="N89" s="45"/>
      <c r="O89" s="45"/>
      <c r="P89" s="43"/>
      <c r="Q89" s="39"/>
      <c r="R89" s="39"/>
      <c r="S89" s="39"/>
      <c r="T89" s="39"/>
      <c r="U89" s="40"/>
      <c r="V89" s="39"/>
      <c r="W89" s="39"/>
      <c r="X89" s="39"/>
      <c r="Y89" s="39"/>
      <c r="Z89" s="40"/>
      <c r="AA89" s="6"/>
      <c r="AB89" s="6"/>
      <c r="AC89" s="6"/>
      <c r="AD89" s="6"/>
      <c r="AE89" s="6"/>
    </row>
    <row r="90" spans="2:31" s="5" customFormat="1" ht="18" customHeight="1">
      <c r="B90" s="44"/>
      <c r="C90" s="6"/>
      <c r="D90" s="6"/>
      <c r="E90" s="6"/>
      <c r="F90" s="6"/>
      <c r="G90" s="6"/>
      <c r="H90" s="6"/>
      <c r="I90" s="6"/>
      <c r="J90" s="45"/>
      <c r="K90" s="45"/>
      <c r="L90" s="45"/>
      <c r="M90" s="45"/>
      <c r="N90" s="45"/>
      <c r="O90" s="45"/>
      <c r="P90" s="43"/>
      <c r="Q90" s="39"/>
      <c r="R90" s="39"/>
      <c r="S90" s="39"/>
      <c r="T90" s="39"/>
      <c r="U90" s="40"/>
      <c r="V90" s="39"/>
      <c r="W90" s="39"/>
      <c r="X90" s="39"/>
      <c r="Y90" s="39"/>
      <c r="Z90" s="40"/>
      <c r="AA90" s="6"/>
      <c r="AB90" s="6"/>
      <c r="AC90" s="6"/>
      <c r="AD90" s="6"/>
      <c r="AE90" s="6"/>
    </row>
    <row r="91" spans="2:31" s="5" customFormat="1" ht="18" customHeight="1">
      <c r="B91" s="44"/>
      <c r="C91" s="6"/>
      <c r="D91" s="6"/>
      <c r="E91" s="6"/>
      <c r="F91" s="6"/>
      <c r="G91" s="6"/>
      <c r="H91" s="6"/>
      <c r="I91" s="6"/>
      <c r="J91" s="45"/>
      <c r="K91" s="45"/>
      <c r="L91" s="45"/>
      <c r="M91" s="45"/>
      <c r="N91" s="45"/>
      <c r="O91" s="45"/>
      <c r="P91" s="43"/>
      <c r="Q91" s="39"/>
      <c r="R91" s="39"/>
      <c r="S91" s="39"/>
      <c r="T91" s="39"/>
      <c r="U91" s="40"/>
      <c r="V91" s="39"/>
      <c r="W91" s="39"/>
      <c r="X91" s="39"/>
      <c r="Y91" s="39"/>
      <c r="Z91" s="40"/>
      <c r="AA91" s="6"/>
      <c r="AB91" s="6"/>
      <c r="AC91" s="6"/>
      <c r="AD91" s="6"/>
      <c r="AE91" s="6"/>
    </row>
    <row r="92" spans="2:31" s="5" customFormat="1" ht="18" customHeight="1">
      <c r="B92" s="44"/>
      <c r="C92" s="6"/>
      <c r="D92" s="6"/>
      <c r="E92" s="6"/>
      <c r="F92" s="6"/>
      <c r="G92" s="6"/>
      <c r="H92" s="6"/>
      <c r="I92" s="6"/>
      <c r="J92" s="45"/>
      <c r="K92" s="45"/>
      <c r="L92" s="45"/>
      <c r="M92" s="45"/>
      <c r="N92" s="45"/>
      <c r="O92" s="45"/>
      <c r="P92" s="43"/>
      <c r="Q92" s="39"/>
      <c r="R92" s="39"/>
      <c r="S92" s="39"/>
      <c r="T92" s="39"/>
      <c r="U92" s="40"/>
      <c r="V92" s="39"/>
      <c r="W92" s="39"/>
      <c r="X92" s="39"/>
      <c r="Y92" s="39"/>
      <c r="Z92" s="40"/>
      <c r="AA92" s="6"/>
      <c r="AB92" s="6"/>
      <c r="AC92" s="6"/>
      <c r="AD92" s="6"/>
      <c r="AE92" s="6"/>
    </row>
    <row r="93" spans="2:31" s="5" customFormat="1" ht="18" customHeight="1">
      <c r="B93" s="44"/>
      <c r="C93" s="6"/>
      <c r="D93" s="6"/>
      <c r="E93" s="6"/>
      <c r="F93" s="6"/>
      <c r="G93" s="6"/>
      <c r="H93" s="6"/>
      <c r="I93" s="6"/>
      <c r="J93" s="45"/>
      <c r="K93" s="45"/>
      <c r="L93" s="45"/>
      <c r="M93" s="45"/>
      <c r="N93" s="45"/>
      <c r="O93" s="45"/>
      <c r="P93" s="43"/>
      <c r="Q93" s="39"/>
      <c r="R93" s="39"/>
      <c r="S93" s="39"/>
      <c r="T93" s="39"/>
      <c r="U93" s="40"/>
      <c r="V93" s="39"/>
      <c r="W93" s="39"/>
      <c r="X93" s="39"/>
      <c r="Y93" s="39"/>
      <c r="Z93" s="40"/>
      <c r="AA93" s="6"/>
      <c r="AB93" s="6"/>
      <c r="AC93" s="6"/>
      <c r="AD93" s="6"/>
      <c r="AE93" s="6"/>
    </row>
    <row r="94" spans="2:31" s="5" customFormat="1" ht="18" customHeight="1">
      <c r="B94" s="44"/>
      <c r="C94" s="6"/>
      <c r="D94" s="6"/>
      <c r="E94" s="6"/>
      <c r="F94" s="6"/>
      <c r="G94" s="6"/>
      <c r="H94" s="6"/>
      <c r="I94" s="6"/>
      <c r="J94" s="45"/>
      <c r="K94" s="45"/>
      <c r="L94" s="45"/>
      <c r="M94" s="45"/>
      <c r="N94" s="45"/>
      <c r="O94" s="45"/>
      <c r="P94" s="43"/>
      <c r="Q94" s="39"/>
      <c r="R94" s="39"/>
      <c r="S94" s="39"/>
      <c r="T94" s="39"/>
      <c r="U94" s="40"/>
      <c r="V94" s="39"/>
      <c r="W94" s="39"/>
      <c r="X94" s="39"/>
      <c r="Y94" s="39"/>
      <c r="Z94" s="40"/>
      <c r="AA94" s="6"/>
      <c r="AB94" s="6"/>
      <c r="AC94" s="6"/>
      <c r="AD94" s="6"/>
      <c r="AE94" s="6"/>
    </row>
    <row r="95" spans="2:31" s="5" customFormat="1" ht="18" customHeight="1">
      <c r="B95" s="44"/>
      <c r="C95" s="6"/>
      <c r="D95" s="6"/>
      <c r="E95" s="6"/>
      <c r="F95" s="6"/>
      <c r="G95" s="6"/>
      <c r="H95" s="6"/>
      <c r="I95" s="6"/>
      <c r="J95" s="45"/>
      <c r="K95" s="45"/>
      <c r="L95" s="45"/>
      <c r="M95" s="45"/>
      <c r="N95" s="45"/>
      <c r="O95" s="45"/>
      <c r="P95" s="43"/>
      <c r="Q95" s="39"/>
      <c r="R95" s="39"/>
      <c r="S95" s="39"/>
      <c r="T95" s="39"/>
      <c r="U95" s="40"/>
      <c r="V95" s="39"/>
      <c r="W95" s="39"/>
      <c r="X95" s="39"/>
      <c r="Y95" s="39"/>
      <c r="Z95" s="40"/>
      <c r="AA95" s="6"/>
      <c r="AB95" s="6"/>
      <c r="AC95" s="6"/>
      <c r="AD95" s="6"/>
      <c r="AE95" s="6"/>
    </row>
    <row r="96" spans="2:31" s="5" customFormat="1" ht="18" customHeight="1">
      <c r="B96" s="44"/>
      <c r="C96" s="6"/>
      <c r="D96" s="6"/>
      <c r="E96" s="6"/>
      <c r="F96" s="6"/>
      <c r="G96" s="6"/>
      <c r="H96" s="6"/>
      <c r="I96" s="6"/>
      <c r="J96" s="45"/>
      <c r="K96" s="45"/>
      <c r="L96" s="45"/>
      <c r="M96" s="45"/>
      <c r="N96" s="45"/>
      <c r="O96" s="45"/>
      <c r="P96" s="43"/>
      <c r="Q96" s="39"/>
      <c r="R96" s="39"/>
      <c r="S96" s="39"/>
      <c r="T96" s="39"/>
      <c r="U96" s="40"/>
      <c r="V96" s="39"/>
      <c r="W96" s="39"/>
      <c r="X96" s="39"/>
      <c r="Y96" s="39"/>
      <c r="Z96" s="40"/>
      <c r="AA96" s="6"/>
      <c r="AB96" s="6"/>
      <c r="AC96" s="6"/>
      <c r="AD96" s="6"/>
      <c r="AE96" s="6"/>
    </row>
    <row r="97" spans="2:31" s="5" customFormat="1" ht="18" customHeight="1">
      <c r="B97" s="44"/>
      <c r="C97" s="6"/>
      <c r="D97" s="6"/>
      <c r="E97" s="6"/>
      <c r="F97" s="6"/>
      <c r="G97" s="6"/>
      <c r="H97" s="6"/>
      <c r="I97" s="6"/>
      <c r="J97" s="45"/>
      <c r="K97" s="45"/>
      <c r="L97" s="45"/>
      <c r="M97" s="45"/>
      <c r="N97" s="45"/>
      <c r="O97" s="45"/>
      <c r="P97" s="43"/>
      <c r="Q97" s="39"/>
      <c r="R97" s="39"/>
      <c r="S97" s="39"/>
      <c r="T97" s="39"/>
      <c r="U97" s="40"/>
      <c r="V97" s="39"/>
      <c r="W97" s="39"/>
      <c r="X97" s="39"/>
      <c r="Y97" s="39"/>
      <c r="Z97" s="40"/>
      <c r="AA97" s="6"/>
      <c r="AB97" s="6"/>
      <c r="AC97" s="6"/>
      <c r="AD97" s="6"/>
      <c r="AE97" s="6"/>
    </row>
    <row r="98" spans="2:31" s="5" customFormat="1" ht="18" customHeight="1">
      <c r="B98" s="44"/>
      <c r="C98" s="6"/>
      <c r="D98" s="6"/>
      <c r="E98" s="6"/>
      <c r="F98" s="6"/>
      <c r="G98" s="6"/>
      <c r="H98" s="6"/>
      <c r="I98" s="6"/>
      <c r="J98" s="45"/>
      <c r="K98" s="45"/>
      <c r="L98" s="45"/>
      <c r="M98" s="45"/>
      <c r="N98" s="45"/>
      <c r="O98" s="45"/>
      <c r="P98" s="43"/>
      <c r="Q98" s="39"/>
      <c r="R98" s="39"/>
      <c r="S98" s="39"/>
      <c r="T98" s="39"/>
      <c r="U98" s="40"/>
      <c r="V98" s="39"/>
      <c r="W98" s="39"/>
      <c r="X98" s="39"/>
      <c r="Y98" s="39"/>
      <c r="Z98" s="40"/>
      <c r="AA98" s="6"/>
      <c r="AB98" s="6"/>
      <c r="AC98" s="6"/>
      <c r="AD98" s="6"/>
      <c r="AE98" s="6"/>
    </row>
    <row r="99" spans="2:31" s="5" customFormat="1" ht="18" customHeight="1">
      <c r="B99" s="44"/>
      <c r="C99" s="6"/>
      <c r="D99" s="6"/>
      <c r="E99" s="6"/>
      <c r="F99" s="6"/>
      <c r="G99" s="6"/>
      <c r="H99" s="6"/>
      <c r="I99" s="6"/>
      <c r="J99" s="45"/>
      <c r="K99" s="45"/>
      <c r="L99" s="45"/>
      <c r="M99" s="45"/>
      <c r="N99" s="45"/>
      <c r="O99" s="45"/>
      <c r="P99" s="43"/>
      <c r="Q99" s="39"/>
      <c r="R99" s="39"/>
      <c r="S99" s="39"/>
      <c r="T99" s="39"/>
      <c r="U99" s="40"/>
      <c r="V99" s="39"/>
      <c r="W99" s="39"/>
      <c r="X99" s="39"/>
      <c r="Y99" s="39"/>
      <c r="Z99" s="40"/>
      <c r="AA99" s="6"/>
      <c r="AB99" s="6"/>
      <c r="AC99" s="6"/>
      <c r="AD99" s="6"/>
      <c r="AE99" s="6"/>
    </row>
    <row r="100" spans="2:31" s="5" customFormat="1" ht="18" customHeight="1">
      <c r="B100" s="44"/>
      <c r="C100" s="6"/>
      <c r="D100" s="6"/>
      <c r="E100" s="6"/>
      <c r="F100" s="6"/>
      <c r="G100" s="6"/>
      <c r="H100" s="6"/>
      <c r="I100" s="6"/>
      <c r="J100" s="45"/>
      <c r="K100" s="45"/>
      <c r="L100" s="45"/>
      <c r="M100" s="45"/>
      <c r="N100" s="45"/>
      <c r="O100" s="45"/>
      <c r="P100" s="43"/>
      <c r="Q100" s="39"/>
      <c r="R100" s="39"/>
      <c r="S100" s="39"/>
      <c r="T100" s="39"/>
      <c r="U100" s="40"/>
      <c r="V100" s="39"/>
      <c r="W100" s="39"/>
      <c r="X100" s="39"/>
      <c r="Y100" s="39"/>
      <c r="Z100" s="40"/>
      <c r="AA100" s="6"/>
      <c r="AB100" s="6"/>
      <c r="AC100" s="6"/>
      <c r="AD100" s="6"/>
      <c r="AE100" s="6"/>
    </row>
    <row r="101" spans="2:31" s="5" customFormat="1" ht="18" customHeight="1">
      <c r="B101" s="44"/>
      <c r="C101" s="6"/>
      <c r="D101" s="6"/>
      <c r="E101" s="6"/>
      <c r="F101" s="6"/>
      <c r="G101" s="6"/>
      <c r="H101" s="6"/>
      <c r="I101" s="6"/>
      <c r="J101" s="45"/>
      <c r="K101" s="45"/>
      <c r="L101" s="45"/>
      <c r="M101" s="45"/>
      <c r="N101" s="45"/>
      <c r="O101" s="45"/>
      <c r="P101" s="43"/>
      <c r="Q101" s="39"/>
      <c r="R101" s="39"/>
      <c r="S101" s="39"/>
      <c r="T101" s="39"/>
      <c r="U101" s="40"/>
      <c r="V101" s="39"/>
      <c r="W101" s="39"/>
      <c r="X101" s="39"/>
      <c r="Y101" s="39"/>
      <c r="Z101" s="40"/>
      <c r="AA101" s="6"/>
      <c r="AB101" s="6"/>
      <c r="AC101" s="6"/>
      <c r="AD101" s="6"/>
      <c r="AE101" s="6"/>
    </row>
    <row r="102" spans="2:31" s="5" customFormat="1" ht="18" customHeight="1">
      <c r="B102" s="44"/>
      <c r="C102" s="6"/>
      <c r="D102" s="6"/>
      <c r="E102" s="6"/>
      <c r="F102" s="6"/>
      <c r="G102" s="6"/>
      <c r="H102" s="6"/>
      <c r="I102" s="6"/>
      <c r="J102" s="45"/>
      <c r="K102" s="45"/>
      <c r="L102" s="45"/>
      <c r="M102" s="45"/>
      <c r="N102" s="45"/>
      <c r="O102" s="45"/>
      <c r="P102" s="43"/>
      <c r="Q102" s="39"/>
      <c r="R102" s="39"/>
      <c r="S102" s="39"/>
      <c r="T102" s="39"/>
      <c r="U102" s="40"/>
      <c r="V102" s="39"/>
      <c r="W102" s="39"/>
      <c r="X102" s="39"/>
      <c r="Y102" s="39"/>
      <c r="Z102" s="40"/>
      <c r="AA102" s="6"/>
      <c r="AB102" s="6"/>
      <c r="AC102" s="6"/>
      <c r="AD102" s="6"/>
      <c r="AE102" s="6"/>
    </row>
    <row r="103" spans="2:31" s="5" customFormat="1" ht="18" customHeight="1">
      <c r="B103" s="44"/>
      <c r="C103" s="6"/>
      <c r="D103" s="6"/>
      <c r="E103" s="6"/>
      <c r="F103" s="6"/>
      <c r="G103" s="6"/>
      <c r="H103" s="6"/>
      <c r="I103" s="6"/>
      <c r="J103" s="45"/>
      <c r="K103" s="45"/>
      <c r="L103" s="45"/>
      <c r="M103" s="45"/>
      <c r="N103" s="45"/>
      <c r="O103" s="45"/>
      <c r="P103" s="43"/>
      <c r="Q103" s="39"/>
      <c r="R103" s="39"/>
      <c r="S103" s="39"/>
      <c r="T103" s="39"/>
      <c r="U103" s="40"/>
      <c r="V103" s="39"/>
      <c r="W103" s="39"/>
      <c r="X103" s="39"/>
      <c r="Y103" s="39"/>
      <c r="Z103" s="40"/>
      <c r="AA103" s="6"/>
      <c r="AB103" s="6"/>
      <c r="AC103" s="6"/>
      <c r="AD103" s="6"/>
      <c r="AE103" s="6"/>
    </row>
    <row r="104" spans="2:31" s="5" customFormat="1" ht="18" customHeight="1">
      <c r="B104" s="44"/>
      <c r="C104" s="6"/>
      <c r="D104" s="6"/>
      <c r="E104" s="6"/>
      <c r="F104" s="6"/>
      <c r="G104" s="6"/>
      <c r="H104" s="6"/>
      <c r="I104" s="6"/>
      <c r="J104" s="45"/>
      <c r="K104" s="45"/>
      <c r="L104" s="45"/>
      <c r="M104" s="45"/>
      <c r="N104" s="45"/>
      <c r="O104" s="45"/>
      <c r="P104" s="43"/>
      <c r="Q104" s="39"/>
      <c r="R104" s="39"/>
      <c r="S104" s="39"/>
      <c r="T104" s="39"/>
      <c r="U104" s="40"/>
      <c r="V104" s="39"/>
      <c r="W104" s="39"/>
      <c r="X104" s="39"/>
      <c r="Y104" s="39"/>
      <c r="Z104" s="40"/>
      <c r="AA104" s="6"/>
      <c r="AB104" s="6"/>
      <c r="AC104" s="6"/>
      <c r="AD104" s="6"/>
      <c r="AE104" s="6"/>
    </row>
    <row r="105" spans="2:31" s="5" customFormat="1" ht="18" customHeight="1">
      <c r="B105" s="44"/>
      <c r="C105" s="6"/>
      <c r="D105" s="6"/>
      <c r="E105" s="6"/>
      <c r="F105" s="6"/>
      <c r="G105" s="6"/>
      <c r="H105" s="6"/>
      <c r="I105" s="6"/>
      <c r="J105" s="45"/>
      <c r="K105" s="45"/>
      <c r="L105" s="45"/>
      <c r="M105" s="45"/>
      <c r="N105" s="45"/>
      <c r="O105" s="45"/>
      <c r="P105" s="43"/>
      <c r="Q105" s="39"/>
      <c r="R105" s="39"/>
      <c r="S105" s="39"/>
      <c r="T105" s="39"/>
      <c r="U105" s="40"/>
      <c r="V105" s="39"/>
      <c r="W105" s="39"/>
      <c r="X105" s="39"/>
      <c r="Y105" s="39"/>
      <c r="Z105" s="40"/>
      <c r="AA105" s="6"/>
      <c r="AB105" s="6"/>
      <c r="AC105" s="6"/>
      <c r="AD105" s="6"/>
      <c r="AE105" s="6"/>
    </row>
    <row r="106" spans="2:31" s="5" customFormat="1" ht="18" customHeight="1">
      <c r="B106" s="44"/>
      <c r="C106" s="6"/>
      <c r="D106" s="6"/>
      <c r="E106" s="6"/>
      <c r="F106" s="6"/>
      <c r="G106" s="6"/>
      <c r="H106" s="6"/>
      <c r="I106" s="6"/>
      <c r="J106" s="45"/>
      <c r="K106" s="45"/>
      <c r="L106" s="45"/>
      <c r="M106" s="45"/>
      <c r="N106" s="45"/>
      <c r="O106" s="45"/>
      <c r="P106" s="43"/>
      <c r="Q106" s="39"/>
      <c r="R106" s="39"/>
      <c r="S106" s="39"/>
      <c r="T106" s="39"/>
      <c r="U106" s="40"/>
      <c r="V106" s="39"/>
      <c r="W106" s="39"/>
      <c r="X106" s="39"/>
      <c r="Y106" s="39"/>
      <c r="Z106" s="40"/>
      <c r="AA106" s="6"/>
      <c r="AB106" s="6"/>
      <c r="AC106" s="6"/>
      <c r="AD106" s="6"/>
      <c r="AE106" s="6"/>
    </row>
    <row r="107" spans="2:31" s="5" customFormat="1" ht="18" customHeight="1">
      <c r="B107" s="44"/>
      <c r="C107" s="6"/>
      <c r="D107" s="6"/>
      <c r="E107" s="6"/>
      <c r="F107" s="6"/>
      <c r="G107" s="6"/>
      <c r="H107" s="6"/>
      <c r="I107" s="6"/>
      <c r="J107" s="45"/>
      <c r="K107" s="45"/>
      <c r="L107" s="45"/>
      <c r="M107" s="45"/>
      <c r="N107" s="45"/>
      <c r="O107" s="45"/>
      <c r="P107" s="43"/>
      <c r="Q107" s="39"/>
      <c r="R107" s="39"/>
      <c r="S107" s="39"/>
      <c r="T107" s="39"/>
      <c r="U107" s="40"/>
      <c r="V107" s="39"/>
      <c r="W107" s="39"/>
      <c r="X107" s="39"/>
      <c r="Y107" s="39"/>
      <c r="Z107" s="40"/>
      <c r="AA107" s="6"/>
      <c r="AB107" s="6"/>
      <c r="AC107" s="6"/>
      <c r="AD107" s="6"/>
      <c r="AE107" s="6"/>
    </row>
    <row r="108" spans="2:31" s="5" customFormat="1" ht="18" customHeight="1">
      <c r="B108" s="44"/>
      <c r="C108" s="6"/>
      <c r="D108" s="6"/>
      <c r="E108" s="6"/>
      <c r="F108" s="6"/>
      <c r="G108" s="6"/>
      <c r="H108" s="6"/>
      <c r="I108" s="6"/>
      <c r="J108" s="45"/>
      <c r="K108" s="45"/>
      <c r="L108" s="45"/>
      <c r="M108" s="45"/>
      <c r="N108" s="45"/>
      <c r="O108" s="45"/>
      <c r="P108" s="43"/>
      <c r="Q108" s="39"/>
      <c r="R108" s="39"/>
      <c r="S108" s="39"/>
      <c r="T108" s="39"/>
      <c r="U108" s="40"/>
      <c r="V108" s="39"/>
      <c r="W108" s="39"/>
      <c r="X108" s="39"/>
      <c r="Y108" s="39"/>
      <c r="Z108" s="40"/>
      <c r="AA108" s="6"/>
      <c r="AB108" s="6"/>
      <c r="AC108" s="6"/>
      <c r="AD108" s="6"/>
      <c r="AE108" s="6"/>
    </row>
    <row r="109" spans="2:31" s="5" customFormat="1" ht="18" customHeight="1">
      <c r="B109" s="44"/>
      <c r="C109" s="6"/>
      <c r="D109" s="6"/>
      <c r="E109" s="6"/>
      <c r="F109" s="6"/>
      <c r="G109" s="6"/>
      <c r="H109" s="6"/>
      <c r="I109" s="6"/>
      <c r="J109" s="45"/>
      <c r="K109" s="45"/>
      <c r="L109" s="45"/>
      <c r="M109" s="45"/>
      <c r="N109" s="45"/>
      <c r="O109" s="45"/>
      <c r="P109" s="43"/>
      <c r="Q109" s="39"/>
      <c r="R109" s="39"/>
      <c r="S109" s="39"/>
      <c r="T109" s="39"/>
      <c r="U109" s="40"/>
      <c r="V109" s="39"/>
      <c r="W109" s="39"/>
      <c r="X109" s="39"/>
      <c r="Y109" s="39"/>
      <c r="Z109" s="40"/>
      <c r="AA109" s="6"/>
      <c r="AB109" s="6"/>
      <c r="AC109" s="6"/>
      <c r="AD109" s="6"/>
      <c r="AE109" s="6"/>
    </row>
    <row r="110" spans="2:31" s="5" customFormat="1" ht="18" customHeight="1">
      <c r="B110" s="44"/>
      <c r="C110" s="6"/>
      <c r="D110" s="6"/>
      <c r="E110" s="6"/>
      <c r="F110" s="6"/>
      <c r="G110" s="6"/>
      <c r="H110" s="6"/>
      <c r="I110" s="6"/>
      <c r="J110" s="45"/>
      <c r="K110" s="45"/>
      <c r="L110" s="45"/>
      <c r="M110" s="45"/>
      <c r="N110" s="45"/>
      <c r="O110" s="45"/>
      <c r="P110" s="43"/>
      <c r="Q110" s="39"/>
      <c r="R110" s="39"/>
      <c r="S110" s="39"/>
      <c r="T110" s="39"/>
      <c r="U110" s="40"/>
      <c r="V110" s="39"/>
      <c r="W110" s="39"/>
      <c r="X110" s="39"/>
      <c r="Y110" s="39"/>
      <c r="Z110" s="40"/>
      <c r="AA110" s="6"/>
      <c r="AB110" s="6"/>
      <c r="AC110" s="6"/>
      <c r="AD110" s="6"/>
      <c r="AE110" s="6"/>
    </row>
    <row r="111" spans="2:31" s="5" customFormat="1" ht="18" customHeight="1">
      <c r="B111" s="44"/>
      <c r="C111" s="6"/>
      <c r="D111" s="6"/>
      <c r="E111" s="6"/>
      <c r="F111" s="6"/>
      <c r="G111" s="6"/>
      <c r="H111" s="6"/>
      <c r="I111" s="6"/>
      <c r="J111" s="45"/>
      <c r="K111" s="45"/>
      <c r="L111" s="45"/>
      <c r="M111" s="45"/>
      <c r="N111" s="45"/>
      <c r="O111" s="45"/>
      <c r="P111" s="43"/>
      <c r="Q111" s="39"/>
      <c r="R111" s="39"/>
      <c r="S111" s="39"/>
      <c r="T111" s="39"/>
      <c r="U111" s="40"/>
      <c r="V111" s="39"/>
      <c r="W111" s="39"/>
      <c r="X111" s="39"/>
      <c r="Y111" s="39"/>
      <c r="Z111" s="40"/>
      <c r="AA111" s="6"/>
      <c r="AB111" s="6"/>
      <c r="AC111" s="6"/>
      <c r="AD111" s="6"/>
      <c r="AE111" s="6"/>
    </row>
    <row r="112" spans="2:31" s="5" customFormat="1" ht="18" customHeight="1">
      <c r="B112" s="44"/>
      <c r="C112" s="6"/>
      <c r="D112" s="6"/>
      <c r="E112" s="6"/>
      <c r="F112" s="6"/>
      <c r="G112" s="6"/>
      <c r="H112" s="6"/>
      <c r="I112" s="6"/>
      <c r="J112" s="45"/>
      <c r="K112" s="45"/>
      <c r="L112" s="45"/>
      <c r="M112" s="45"/>
      <c r="N112" s="45"/>
      <c r="O112" s="45"/>
      <c r="P112" s="43"/>
      <c r="Q112" s="39"/>
      <c r="R112" s="39"/>
      <c r="S112" s="39"/>
      <c r="T112" s="39"/>
      <c r="U112" s="40"/>
      <c r="V112" s="39"/>
      <c r="W112" s="39"/>
      <c r="X112" s="39"/>
      <c r="Y112" s="39"/>
      <c r="Z112" s="40"/>
      <c r="AA112" s="6"/>
      <c r="AB112" s="6"/>
      <c r="AC112" s="6"/>
      <c r="AD112" s="6"/>
      <c r="AE112" s="6"/>
    </row>
    <row r="113" spans="2:31" s="5" customFormat="1" ht="18" customHeight="1">
      <c r="B113" s="44"/>
      <c r="C113" s="6"/>
      <c r="D113" s="6"/>
      <c r="E113" s="6"/>
      <c r="F113" s="6"/>
      <c r="G113" s="6"/>
      <c r="H113" s="6"/>
      <c r="I113" s="6"/>
      <c r="J113" s="45"/>
      <c r="K113" s="45"/>
      <c r="L113" s="45"/>
      <c r="M113" s="45"/>
      <c r="N113" s="45"/>
      <c r="O113" s="45"/>
      <c r="P113" s="43"/>
      <c r="Q113" s="39"/>
      <c r="R113" s="39"/>
      <c r="S113" s="39"/>
      <c r="T113" s="39"/>
      <c r="U113" s="40"/>
      <c r="V113" s="39"/>
      <c r="W113" s="39"/>
      <c r="X113" s="39"/>
      <c r="Y113" s="39"/>
      <c r="Z113" s="40"/>
      <c r="AA113" s="6"/>
      <c r="AB113" s="6"/>
      <c r="AC113" s="6"/>
      <c r="AD113" s="6"/>
      <c r="AE113" s="6"/>
    </row>
    <row r="114" spans="2:31" s="5" customFormat="1" ht="18" customHeight="1">
      <c r="B114" s="44"/>
      <c r="C114" s="6"/>
      <c r="D114" s="6"/>
      <c r="E114" s="6"/>
      <c r="F114" s="6"/>
      <c r="G114" s="6"/>
      <c r="H114" s="6"/>
      <c r="I114" s="6"/>
      <c r="J114" s="45"/>
      <c r="K114" s="45"/>
      <c r="L114" s="45"/>
      <c r="M114" s="45"/>
      <c r="N114" s="45"/>
      <c r="O114" s="45"/>
      <c r="P114" s="43"/>
      <c r="Q114" s="39"/>
      <c r="R114" s="39"/>
      <c r="S114" s="39"/>
      <c r="T114" s="39"/>
      <c r="U114" s="40"/>
      <c r="V114" s="39"/>
      <c r="W114" s="39"/>
      <c r="X114" s="39"/>
      <c r="Y114" s="39"/>
      <c r="Z114" s="40"/>
      <c r="AA114" s="6"/>
      <c r="AB114" s="6"/>
      <c r="AC114" s="6"/>
      <c r="AD114" s="6"/>
      <c r="AE114" s="6"/>
    </row>
    <row r="115" spans="2:31" s="5" customFormat="1" ht="18" customHeight="1">
      <c r="B115" s="44"/>
      <c r="C115" s="6"/>
      <c r="D115" s="6"/>
      <c r="E115" s="6"/>
      <c r="F115" s="6"/>
      <c r="G115" s="6"/>
      <c r="H115" s="6"/>
      <c r="I115" s="6"/>
      <c r="J115" s="45"/>
      <c r="K115" s="45"/>
      <c r="L115" s="45"/>
      <c r="M115" s="45"/>
      <c r="N115" s="45"/>
      <c r="O115" s="45"/>
      <c r="P115" s="43"/>
      <c r="Q115" s="39"/>
      <c r="R115" s="39"/>
      <c r="S115" s="39"/>
      <c r="T115" s="39"/>
      <c r="U115" s="40"/>
      <c r="V115" s="39"/>
      <c r="W115" s="39"/>
      <c r="X115" s="39"/>
      <c r="Y115" s="39"/>
      <c r="Z115" s="40"/>
      <c r="AA115" s="6"/>
      <c r="AB115" s="6"/>
      <c r="AC115" s="6"/>
      <c r="AD115" s="6"/>
      <c r="AE115" s="6"/>
    </row>
    <row r="116" spans="2:31" s="5" customFormat="1" ht="18" customHeight="1">
      <c r="B116" s="44"/>
      <c r="C116" s="6"/>
      <c r="D116" s="6"/>
      <c r="E116" s="6"/>
      <c r="F116" s="6"/>
      <c r="G116" s="6"/>
      <c r="H116" s="6"/>
      <c r="I116" s="6"/>
      <c r="J116" s="45"/>
      <c r="K116" s="45"/>
      <c r="L116" s="45"/>
      <c r="M116" s="45"/>
      <c r="N116" s="45"/>
      <c r="O116" s="45"/>
      <c r="P116" s="43"/>
      <c r="Q116" s="39"/>
      <c r="R116" s="39"/>
      <c r="S116" s="39"/>
      <c r="T116" s="39"/>
      <c r="U116" s="40"/>
      <c r="V116" s="39"/>
      <c r="W116" s="39"/>
      <c r="X116" s="39"/>
      <c r="Y116" s="39"/>
      <c r="Z116" s="40"/>
      <c r="AA116" s="6"/>
      <c r="AB116" s="6"/>
      <c r="AC116" s="6"/>
      <c r="AD116" s="6"/>
      <c r="AE116" s="6"/>
    </row>
    <row r="117" spans="2:31" s="5" customFormat="1" ht="18" customHeight="1">
      <c r="B117" s="44"/>
      <c r="C117" s="6"/>
      <c r="D117" s="6"/>
      <c r="E117" s="6"/>
      <c r="F117" s="6"/>
      <c r="G117" s="6"/>
      <c r="H117" s="6"/>
      <c r="I117" s="6"/>
      <c r="J117" s="45"/>
      <c r="K117" s="45"/>
      <c r="L117" s="45"/>
      <c r="M117" s="45"/>
      <c r="N117" s="45"/>
      <c r="O117" s="45"/>
      <c r="P117" s="43"/>
      <c r="Q117" s="39"/>
      <c r="R117" s="39"/>
      <c r="S117" s="39"/>
      <c r="T117" s="39"/>
      <c r="U117" s="40"/>
      <c r="V117" s="39"/>
      <c r="W117" s="39"/>
      <c r="X117" s="39"/>
      <c r="Y117" s="39"/>
      <c r="Z117" s="40"/>
      <c r="AA117" s="6"/>
      <c r="AB117" s="6"/>
      <c r="AC117" s="6"/>
      <c r="AD117" s="6"/>
      <c r="AE117" s="6"/>
    </row>
    <row r="118" spans="2:31" s="5" customFormat="1" ht="18" customHeight="1">
      <c r="B118" s="44"/>
      <c r="C118" s="6"/>
      <c r="D118" s="6"/>
      <c r="E118" s="6"/>
      <c r="F118" s="6"/>
      <c r="G118" s="6"/>
      <c r="H118" s="6"/>
      <c r="I118" s="6"/>
      <c r="J118" s="45"/>
      <c r="K118" s="45"/>
      <c r="L118" s="45"/>
      <c r="M118" s="45"/>
      <c r="N118" s="45"/>
      <c r="O118" s="45"/>
      <c r="P118" s="43"/>
      <c r="Q118" s="39"/>
      <c r="R118" s="39"/>
      <c r="S118" s="39"/>
      <c r="T118" s="39"/>
      <c r="U118" s="40"/>
      <c r="V118" s="39"/>
      <c r="W118" s="39"/>
      <c r="X118" s="39"/>
      <c r="Y118" s="39"/>
      <c r="Z118" s="40"/>
      <c r="AA118" s="6"/>
      <c r="AB118" s="6"/>
      <c r="AC118" s="6"/>
      <c r="AD118" s="6"/>
      <c r="AE118" s="6"/>
    </row>
    <row r="119" spans="2:31" s="5" customFormat="1" ht="18" customHeight="1">
      <c r="B119" s="44"/>
      <c r="C119" s="6"/>
      <c r="D119" s="6"/>
      <c r="E119" s="6"/>
      <c r="F119" s="6"/>
      <c r="G119" s="6"/>
      <c r="H119" s="6"/>
      <c r="I119" s="6"/>
      <c r="J119" s="45"/>
      <c r="K119" s="45"/>
      <c r="L119" s="45"/>
      <c r="M119" s="45"/>
      <c r="N119" s="45"/>
      <c r="O119" s="45"/>
      <c r="P119" s="43"/>
      <c r="Q119" s="39"/>
      <c r="R119" s="39"/>
      <c r="S119" s="39"/>
      <c r="T119" s="39"/>
      <c r="U119" s="40"/>
      <c r="V119" s="39"/>
      <c r="W119" s="39"/>
      <c r="X119" s="39"/>
      <c r="Y119" s="39"/>
      <c r="Z119" s="40"/>
      <c r="AA119" s="6"/>
      <c r="AB119" s="6"/>
      <c r="AC119" s="6"/>
      <c r="AD119" s="6"/>
      <c r="AE119" s="6"/>
    </row>
    <row r="120" spans="2:31" s="5" customFormat="1" ht="18" customHeight="1">
      <c r="B120" s="44"/>
      <c r="C120" s="6"/>
      <c r="D120" s="6"/>
      <c r="E120" s="6"/>
      <c r="F120" s="6"/>
      <c r="G120" s="6"/>
      <c r="H120" s="6"/>
      <c r="I120" s="6"/>
      <c r="J120" s="45"/>
      <c r="K120" s="45"/>
      <c r="L120" s="45"/>
      <c r="M120" s="45"/>
      <c r="N120" s="45"/>
      <c r="O120" s="45"/>
      <c r="P120" s="43"/>
      <c r="Q120" s="39"/>
      <c r="R120" s="39"/>
      <c r="S120" s="39"/>
      <c r="T120" s="39"/>
      <c r="U120" s="40"/>
      <c r="V120" s="39"/>
      <c r="W120" s="39"/>
      <c r="X120" s="39"/>
      <c r="Y120" s="39"/>
      <c r="Z120" s="40"/>
      <c r="AA120" s="6"/>
      <c r="AB120" s="6"/>
      <c r="AC120" s="6"/>
      <c r="AD120" s="6"/>
      <c r="AE120" s="6"/>
    </row>
    <row r="121" spans="2:31" s="5" customFormat="1" ht="18" customHeight="1">
      <c r="B121" s="44"/>
      <c r="C121" s="6"/>
      <c r="D121" s="6"/>
      <c r="E121" s="6"/>
      <c r="F121" s="6"/>
      <c r="G121" s="6"/>
      <c r="H121" s="6"/>
      <c r="I121" s="6"/>
      <c r="J121" s="45"/>
      <c r="K121" s="45"/>
      <c r="L121" s="45"/>
      <c r="M121" s="45"/>
      <c r="N121" s="45"/>
      <c r="O121" s="45"/>
      <c r="P121" s="43"/>
      <c r="Q121" s="39"/>
      <c r="R121" s="39"/>
      <c r="S121" s="39"/>
      <c r="T121" s="39"/>
      <c r="U121" s="40"/>
      <c r="V121" s="39"/>
      <c r="W121" s="39"/>
      <c r="X121" s="39"/>
      <c r="Y121" s="39"/>
      <c r="Z121" s="40"/>
      <c r="AA121" s="6"/>
      <c r="AB121" s="6"/>
      <c r="AC121" s="6"/>
      <c r="AD121" s="6"/>
      <c r="AE121" s="6"/>
    </row>
    <row r="122" spans="2:31" s="5" customFormat="1" ht="18" customHeight="1">
      <c r="B122" s="44"/>
      <c r="C122" s="6"/>
      <c r="D122" s="6"/>
      <c r="E122" s="6"/>
      <c r="F122" s="6"/>
      <c r="G122" s="6"/>
      <c r="H122" s="6"/>
      <c r="I122" s="6"/>
      <c r="J122" s="45"/>
      <c r="K122" s="45"/>
      <c r="L122" s="45"/>
      <c r="M122" s="45"/>
      <c r="N122" s="45"/>
      <c r="O122" s="45"/>
      <c r="P122" s="43"/>
      <c r="Q122" s="39"/>
      <c r="R122" s="39"/>
      <c r="S122" s="39"/>
      <c r="T122" s="39"/>
      <c r="U122" s="40"/>
      <c r="V122" s="39"/>
      <c r="W122" s="39"/>
      <c r="X122" s="39"/>
      <c r="Y122" s="39"/>
      <c r="Z122" s="40"/>
      <c r="AA122" s="6"/>
      <c r="AB122" s="6"/>
      <c r="AC122" s="6"/>
      <c r="AD122" s="6"/>
      <c r="AE122" s="6"/>
    </row>
    <row r="123" spans="2:31" s="5" customFormat="1" ht="18" customHeight="1">
      <c r="B123" s="44"/>
      <c r="C123" s="6"/>
      <c r="D123" s="6"/>
      <c r="E123" s="6"/>
      <c r="F123" s="6"/>
      <c r="G123" s="6"/>
      <c r="H123" s="6"/>
      <c r="I123" s="6"/>
      <c r="J123" s="45"/>
      <c r="K123" s="45"/>
      <c r="L123" s="45"/>
      <c r="M123" s="45"/>
      <c r="N123" s="45"/>
      <c r="O123" s="45"/>
      <c r="P123" s="43"/>
      <c r="Q123" s="39"/>
      <c r="R123" s="39"/>
      <c r="S123" s="39"/>
      <c r="T123" s="39"/>
      <c r="U123" s="40"/>
      <c r="V123" s="39"/>
      <c r="W123" s="39"/>
      <c r="X123" s="39"/>
      <c r="Y123" s="39"/>
      <c r="Z123" s="40"/>
      <c r="AA123" s="6"/>
      <c r="AB123" s="6"/>
      <c r="AC123" s="6"/>
      <c r="AD123" s="6"/>
      <c r="AE123" s="6"/>
    </row>
    <row r="124" spans="2:31" s="5" customFormat="1" ht="18" customHeight="1">
      <c r="B124" s="44"/>
      <c r="C124" s="6"/>
      <c r="D124" s="6"/>
      <c r="E124" s="6"/>
      <c r="F124" s="6"/>
      <c r="G124" s="6"/>
      <c r="H124" s="6"/>
      <c r="I124" s="6"/>
      <c r="J124" s="45"/>
      <c r="K124" s="45"/>
      <c r="L124" s="45"/>
      <c r="M124" s="45"/>
      <c r="N124" s="45"/>
      <c r="O124" s="45"/>
      <c r="P124" s="43"/>
      <c r="Q124" s="39"/>
      <c r="R124" s="39"/>
      <c r="S124" s="39"/>
      <c r="T124" s="39"/>
      <c r="U124" s="40"/>
      <c r="V124" s="39"/>
      <c r="W124" s="39"/>
      <c r="X124" s="39"/>
      <c r="Y124" s="39"/>
      <c r="Z124" s="40"/>
      <c r="AA124" s="6"/>
      <c r="AB124" s="6"/>
      <c r="AC124" s="6"/>
      <c r="AD124" s="6"/>
      <c r="AE124" s="6"/>
    </row>
    <row r="125" spans="2:31" s="5" customFormat="1" ht="18" customHeight="1">
      <c r="B125" s="44"/>
      <c r="C125" s="6"/>
      <c r="D125" s="6"/>
      <c r="E125" s="6"/>
      <c r="F125" s="6"/>
      <c r="G125" s="6"/>
      <c r="H125" s="6"/>
      <c r="I125" s="6"/>
      <c r="J125" s="45"/>
      <c r="K125" s="45"/>
      <c r="L125" s="45"/>
      <c r="M125" s="45"/>
      <c r="N125" s="45"/>
      <c r="O125" s="45"/>
      <c r="P125" s="43"/>
      <c r="Q125" s="39"/>
      <c r="R125" s="39"/>
      <c r="S125" s="39"/>
      <c r="T125" s="39"/>
      <c r="U125" s="40"/>
      <c r="V125" s="39"/>
      <c r="W125" s="39"/>
      <c r="X125" s="39"/>
      <c r="Y125" s="39"/>
      <c r="Z125" s="40"/>
      <c r="AA125" s="6"/>
      <c r="AB125" s="6"/>
      <c r="AC125" s="6"/>
      <c r="AD125" s="6"/>
      <c r="AE125" s="6"/>
    </row>
    <row r="126" spans="2:31" s="5" customFormat="1" ht="18" customHeight="1">
      <c r="B126" s="44"/>
      <c r="C126" s="6"/>
      <c r="D126" s="6"/>
      <c r="E126" s="6"/>
      <c r="F126" s="6"/>
      <c r="G126" s="6"/>
      <c r="H126" s="6"/>
      <c r="I126" s="6"/>
      <c r="J126" s="45"/>
      <c r="K126" s="45"/>
      <c r="L126" s="45"/>
      <c r="M126" s="45"/>
      <c r="N126" s="45"/>
      <c r="O126" s="45"/>
      <c r="P126" s="43"/>
      <c r="Q126" s="39"/>
      <c r="R126" s="39"/>
      <c r="S126" s="39"/>
      <c r="T126" s="39"/>
      <c r="U126" s="40"/>
      <c r="V126" s="39"/>
      <c r="W126" s="39"/>
      <c r="X126" s="39"/>
      <c r="Y126" s="39"/>
      <c r="Z126" s="40"/>
      <c r="AA126" s="6"/>
      <c r="AB126" s="6"/>
      <c r="AC126" s="6"/>
      <c r="AD126" s="6"/>
      <c r="AE126" s="6"/>
    </row>
    <row r="127" spans="2:31" s="5" customFormat="1" ht="18" customHeight="1">
      <c r="B127" s="44"/>
      <c r="C127" s="6"/>
      <c r="D127" s="6"/>
      <c r="E127" s="6"/>
      <c r="F127" s="6"/>
      <c r="G127" s="6"/>
      <c r="H127" s="6"/>
      <c r="I127" s="6"/>
      <c r="J127" s="45"/>
      <c r="K127" s="45"/>
      <c r="L127" s="45"/>
      <c r="M127" s="45"/>
      <c r="N127" s="45"/>
      <c r="O127" s="45"/>
      <c r="P127" s="43"/>
      <c r="Q127" s="39"/>
      <c r="R127" s="39"/>
      <c r="S127" s="39"/>
      <c r="T127" s="39"/>
      <c r="U127" s="40"/>
      <c r="V127" s="39"/>
      <c r="W127" s="39"/>
      <c r="X127" s="39"/>
      <c r="Y127" s="39"/>
      <c r="Z127" s="40"/>
      <c r="AA127" s="6"/>
      <c r="AB127" s="6"/>
      <c r="AC127" s="6"/>
      <c r="AD127" s="6"/>
      <c r="AE127" s="6"/>
    </row>
    <row r="128" spans="2:31" s="5" customFormat="1" ht="18" customHeight="1">
      <c r="B128" s="44"/>
      <c r="C128" s="6"/>
      <c r="D128" s="6"/>
      <c r="E128" s="6"/>
      <c r="F128" s="6"/>
      <c r="G128" s="6"/>
      <c r="H128" s="6"/>
      <c r="I128" s="6"/>
      <c r="J128" s="45"/>
      <c r="K128" s="45"/>
      <c r="L128" s="45"/>
      <c r="M128" s="45"/>
      <c r="N128" s="45"/>
      <c r="O128" s="45"/>
      <c r="P128" s="43"/>
      <c r="Q128" s="39"/>
      <c r="R128" s="39"/>
      <c r="S128" s="39"/>
      <c r="T128" s="39"/>
      <c r="U128" s="40"/>
      <c r="V128" s="39"/>
      <c r="W128" s="39"/>
      <c r="X128" s="39"/>
      <c r="Y128" s="39"/>
      <c r="Z128" s="40"/>
      <c r="AA128" s="6"/>
      <c r="AB128" s="6"/>
      <c r="AC128" s="6"/>
      <c r="AD128" s="6"/>
      <c r="AE128" s="6"/>
    </row>
    <row r="129" spans="2:31" s="5" customFormat="1" ht="18" customHeight="1">
      <c r="B129" s="44"/>
      <c r="C129" s="6"/>
      <c r="D129" s="6"/>
      <c r="E129" s="6"/>
      <c r="F129" s="6"/>
      <c r="G129" s="6"/>
      <c r="H129" s="6"/>
      <c r="I129" s="6"/>
      <c r="J129" s="45"/>
      <c r="K129" s="45"/>
      <c r="L129" s="45"/>
      <c r="M129" s="45"/>
      <c r="N129" s="45"/>
      <c r="O129" s="45"/>
      <c r="P129" s="43"/>
      <c r="Q129" s="39"/>
      <c r="R129" s="39"/>
      <c r="S129" s="39"/>
      <c r="T129" s="39"/>
      <c r="U129" s="40"/>
      <c r="V129" s="39"/>
      <c r="W129" s="39"/>
      <c r="X129" s="39"/>
      <c r="Y129" s="39"/>
      <c r="Z129" s="40"/>
      <c r="AA129" s="6"/>
      <c r="AB129" s="6"/>
      <c r="AC129" s="6"/>
      <c r="AD129" s="6"/>
      <c r="AE129" s="6"/>
    </row>
    <row r="130" spans="2:31" s="5" customFormat="1" ht="18" customHeight="1">
      <c r="B130" s="44"/>
      <c r="C130" s="6"/>
      <c r="D130" s="6"/>
      <c r="E130" s="6"/>
      <c r="F130" s="6"/>
      <c r="G130" s="6"/>
      <c r="H130" s="6"/>
      <c r="I130" s="6"/>
      <c r="J130" s="45"/>
      <c r="K130" s="45"/>
      <c r="L130" s="45"/>
      <c r="M130" s="45"/>
      <c r="N130" s="45"/>
      <c r="O130" s="45"/>
      <c r="P130" s="43"/>
      <c r="Q130" s="39"/>
      <c r="R130" s="39"/>
      <c r="S130" s="39"/>
      <c r="T130" s="39"/>
      <c r="U130" s="40"/>
      <c r="V130" s="39"/>
      <c r="W130" s="39"/>
      <c r="X130" s="39"/>
      <c r="Y130" s="39"/>
      <c r="Z130" s="40"/>
      <c r="AA130" s="6"/>
      <c r="AB130" s="6"/>
      <c r="AC130" s="6"/>
      <c r="AD130" s="6"/>
      <c r="AE130" s="6"/>
    </row>
    <row r="131" spans="2:31" s="5" customFormat="1" ht="18" customHeight="1">
      <c r="B131" s="44"/>
      <c r="C131" s="6"/>
      <c r="D131" s="6"/>
      <c r="E131" s="6"/>
      <c r="F131" s="6"/>
      <c r="G131" s="6"/>
      <c r="H131" s="6"/>
      <c r="I131" s="6"/>
      <c r="J131" s="45"/>
      <c r="K131" s="45"/>
      <c r="L131" s="45"/>
      <c r="M131" s="45"/>
      <c r="N131" s="45"/>
      <c r="O131" s="45"/>
      <c r="P131" s="43"/>
      <c r="Q131" s="39"/>
      <c r="R131" s="39"/>
      <c r="S131" s="39"/>
      <c r="T131" s="39"/>
      <c r="U131" s="40"/>
      <c r="V131" s="39"/>
      <c r="W131" s="39"/>
      <c r="X131" s="39"/>
      <c r="Y131" s="39"/>
      <c r="Z131" s="40"/>
      <c r="AA131" s="6"/>
      <c r="AB131" s="6"/>
      <c r="AC131" s="6"/>
      <c r="AD131" s="6"/>
      <c r="AE131" s="6"/>
    </row>
    <row r="132" spans="2:31" s="5" customFormat="1" ht="18" customHeight="1">
      <c r="B132" s="44"/>
      <c r="C132" s="6"/>
      <c r="D132" s="6"/>
      <c r="E132" s="6"/>
      <c r="F132" s="6"/>
      <c r="G132" s="6"/>
      <c r="H132" s="6"/>
      <c r="I132" s="6"/>
      <c r="J132" s="45"/>
      <c r="K132" s="45"/>
      <c r="L132" s="45"/>
      <c r="M132" s="45"/>
      <c r="N132" s="45"/>
      <c r="O132" s="45"/>
      <c r="P132" s="43"/>
      <c r="Q132" s="39"/>
      <c r="R132" s="39"/>
      <c r="S132" s="39"/>
      <c r="T132" s="39"/>
      <c r="U132" s="40"/>
      <c r="V132" s="39"/>
      <c r="W132" s="39"/>
      <c r="X132" s="39"/>
      <c r="Y132" s="39"/>
      <c r="Z132" s="40"/>
      <c r="AA132" s="6"/>
      <c r="AB132" s="6"/>
      <c r="AC132" s="6"/>
      <c r="AD132" s="6"/>
      <c r="AE132" s="6"/>
    </row>
    <row r="133" spans="2:31" s="5" customFormat="1" ht="18" customHeight="1">
      <c r="B133" s="44"/>
      <c r="C133" s="6"/>
      <c r="D133" s="6"/>
      <c r="E133" s="6"/>
      <c r="F133" s="6"/>
      <c r="G133" s="6"/>
      <c r="H133" s="6"/>
      <c r="I133" s="6"/>
      <c r="J133" s="45"/>
      <c r="K133" s="45"/>
      <c r="L133" s="45"/>
      <c r="M133" s="45"/>
      <c r="N133" s="45"/>
      <c r="O133" s="45"/>
      <c r="P133" s="43"/>
      <c r="Q133" s="39"/>
      <c r="R133" s="39"/>
      <c r="S133" s="39"/>
      <c r="T133" s="39"/>
      <c r="U133" s="40"/>
      <c r="V133" s="39"/>
      <c r="W133" s="39"/>
      <c r="X133" s="39"/>
      <c r="Y133" s="39"/>
      <c r="Z133" s="40"/>
      <c r="AA133" s="6"/>
      <c r="AB133" s="6"/>
      <c r="AC133" s="6"/>
      <c r="AD133" s="6"/>
      <c r="AE133" s="6"/>
    </row>
    <row r="134" spans="2:31" s="5" customFormat="1" ht="18" customHeight="1">
      <c r="B134" s="44"/>
      <c r="C134" s="6"/>
      <c r="D134" s="6"/>
      <c r="E134" s="6"/>
      <c r="F134" s="6"/>
      <c r="G134" s="6"/>
      <c r="H134" s="6"/>
      <c r="I134" s="6"/>
      <c r="J134" s="45"/>
      <c r="K134" s="45"/>
      <c r="L134" s="45"/>
      <c r="M134" s="45"/>
      <c r="N134" s="45"/>
      <c r="O134" s="45"/>
      <c r="P134" s="43"/>
      <c r="Q134" s="39"/>
      <c r="R134" s="39"/>
      <c r="S134" s="39"/>
      <c r="T134" s="39"/>
      <c r="U134" s="40"/>
      <c r="V134" s="39"/>
      <c r="W134" s="39"/>
      <c r="X134" s="39"/>
      <c r="Y134" s="39"/>
      <c r="Z134" s="40"/>
      <c r="AA134" s="6"/>
      <c r="AB134" s="6"/>
      <c r="AC134" s="6"/>
      <c r="AD134" s="6"/>
      <c r="AE134" s="6"/>
    </row>
  </sheetData>
  <mergeCells count="23">
    <mergeCell ref="P3:P4"/>
    <mergeCell ref="R3:S3"/>
    <mergeCell ref="B13:N13"/>
    <mergeCell ref="L3:L4"/>
    <mergeCell ref="M3:M4"/>
    <mergeCell ref="N3:N4"/>
    <mergeCell ref="O3:O4"/>
    <mergeCell ref="AF3:AF4"/>
    <mergeCell ref="AG3:AG4"/>
    <mergeCell ref="A5:A6"/>
    <mergeCell ref="A1:N2"/>
    <mergeCell ref="Q2:T2"/>
    <mergeCell ref="V2:Y2"/>
    <mergeCell ref="AA2:AD2"/>
    <mergeCell ref="B5:N5"/>
    <mergeCell ref="AE2:AE4"/>
    <mergeCell ref="A3:A4"/>
    <mergeCell ref="B3:B4"/>
    <mergeCell ref="C3:C4"/>
    <mergeCell ref="D3:J3"/>
    <mergeCell ref="K3:K4"/>
    <mergeCell ref="W3:X3"/>
    <mergeCell ref="AB3:AC3"/>
  </mergeCells>
  <pageMargins left="0.59055118110236227" right="0.23622047244094491" top="0.47244094488188981" bottom="0.39370078740157483" header="0.23622047244094491" footer="0.15748031496062992"/>
  <pageSetup paperSize="9" scale="77" orientation="landscape" r:id="rId1"/>
  <headerFooter alignWithMargins="0">
    <oddHeader>&amp;R&amp;"TH SarabunIT๙,Regular"&amp;14เอกสารหมายเลข 5</oddHeader>
    <oddFooter>&amp;Cหน้าที่ &amp;P จาก &amp;N</oddFooter>
  </headerFooter>
  <rowBreaks count="1" manualBreakCount="1">
    <brk id="2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workbookViewId="0">
      <selection activeCell="D9" sqref="D9:D20"/>
    </sheetView>
  </sheetViews>
  <sheetFormatPr defaultColWidth="18.28515625" defaultRowHeight="12.75"/>
  <cols>
    <col min="1" max="16384" width="18.28515625" style="109"/>
  </cols>
  <sheetData>
    <row r="1" spans="1:4" ht="36.6" customHeight="1">
      <c r="A1" s="286"/>
      <c r="B1" s="286"/>
      <c r="C1" s="286"/>
      <c r="D1" s="286"/>
    </row>
    <row r="2" spans="1:4" ht="20.25">
      <c r="A2" s="110" t="s">
        <v>1197</v>
      </c>
      <c r="B2" s="111"/>
      <c r="C2" s="112"/>
      <c r="D2" s="112">
        <v>60</v>
      </c>
    </row>
    <row r="3" spans="1:4" ht="20.25">
      <c r="A3" s="110" t="s">
        <v>1200</v>
      </c>
      <c r="B3" s="113"/>
      <c r="C3" s="113"/>
      <c r="D3" s="114"/>
    </row>
    <row r="4" spans="1:4" ht="20.25">
      <c r="A4" s="110" t="s">
        <v>1201</v>
      </c>
      <c r="B4" s="113"/>
      <c r="C4" s="113"/>
      <c r="D4" s="114"/>
    </row>
    <row r="5" spans="1:4" ht="21" thickBot="1">
      <c r="A5" s="110" t="s">
        <v>1202</v>
      </c>
      <c r="B5" s="113"/>
      <c r="C5" s="113"/>
      <c r="D5" s="114"/>
    </row>
    <row r="6" spans="1:4" ht="21.75" thickTop="1" thickBot="1">
      <c r="A6" s="115" t="s">
        <v>18</v>
      </c>
      <c r="B6" s="116"/>
      <c r="C6" s="117"/>
      <c r="D6" s="118">
        <v>60</v>
      </c>
    </row>
    <row r="7" spans="1:4" ht="19.5" thickTop="1">
      <c r="A7" s="119"/>
      <c r="B7" s="120"/>
      <c r="C7" s="120"/>
      <c r="D7" s="121"/>
    </row>
    <row r="8" spans="1:4" ht="20.25">
      <c r="A8" s="287"/>
      <c r="B8" s="287"/>
      <c r="C8" s="287"/>
      <c r="D8" s="287"/>
    </row>
    <row r="9" spans="1:4" ht="18.75">
      <c r="A9" s="122" t="s">
        <v>1203</v>
      </c>
      <c r="B9" s="113"/>
      <c r="C9" s="113"/>
      <c r="D9" s="114">
        <v>30</v>
      </c>
    </row>
    <row r="10" spans="1:4" ht="18.75">
      <c r="A10" s="122" t="s">
        <v>1204</v>
      </c>
      <c r="B10" s="113"/>
      <c r="C10" s="113"/>
      <c r="D10" s="114">
        <v>60</v>
      </c>
    </row>
    <row r="11" spans="1:4" ht="18.75">
      <c r="A11" s="122" t="s">
        <v>1205</v>
      </c>
      <c r="B11" s="113"/>
      <c r="C11" s="113"/>
      <c r="D11" s="114">
        <v>110</v>
      </c>
    </row>
    <row r="12" spans="1:4" ht="18.75">
      <c r="A12" s="122" t="s">
        <v>1198</v>
      </c>
      <c r="B12" s="113"/>
      <c r="C12" s="113"/>
      <c r="D12" s="114">
        <v>80</v>
      </c>
    </row>
    <row r="13" spans="1:4" ht="18.75">
      <c r="A13" s="122" t="s">
        <v>1206</v>
      </c>
      <c r="B13" s="113"/>
      <c r="C13" s="113"/>
      <c r="D13" s="114">
        <v>100</v>
      </c>
    </row>
    <row r="14" spans="1:4" ht="18.75">
      <c r="A14" s="122" t="s">
        <v>1196</v>
      </c>
      <c r="B14" s="113"/>
      <c r="C14" s="113"/>
      <c r="D14" s="114">
        <v>70</v>
      </c>
    </row>
    <row r="15" spans="1:4" ht="18.75">
      <c r="A15" s="122" t="s">
        <v>1207</v>
      </c>
      <c r="B15" s="113"/>
      <c r="C15" s="113"/>
      <c r="D15" s="114">
        <v>60</v>
      </c>
    </row>
    <row r="16" spans="1:4" ht="18.75">
      <c r="A16" s="122" t="s">
        <v>1208</v>
      </c>
      <c r="B16" s="113"/>
      <c r="C16" s="113"/>
      <c r="D16" s="114">
        <v>60</v>
      </c>
    </row>
    <row r="17" spans="1:4" ht="18.75">
      <c r="A17" s="122" t="s">
        <v>1209</v>
      </c>
      <c r="B17" s="113"/>
      <c r="C17" s="113"/>
      <c r="D17" s="114">
        <v>80</v>
      </c>
    </row>
    <row r="18" spans="1:4" ht="18.75">
      <c r="A18" s="122" t="s">
        <v>1210</v>
      </c>
      <c r="B18" s="113"/>
      <c r="C18" s="113"/>
      <c r="D18" s="114">
        <v>220</v>
      </c>
    </row>
    <row r="19" spans="1:4" ht="18.75">
      <c r="A19" s="122" t="s">
        <v>1211</v>
      </c>
      <c r="B19" s="113"/>
      <c r="C19" s="113"/>
      <c r="D19" s="114">
        <v>110</v>
      </c>
    </row>
    <row r="20" spans="1:4" ht="19.5" thickBot="1">
      <c r="A20" s="123" t="s">
        <v>1212</v>
      </c>
      <c r="B20" s="124"/>
      <c r="C20" s="124"/>
      <c r="D20" s="125">
        <v>110</v>
      </c>
    </row>
    <row r="21" spans="1:4" ht="20.25" thickTop="1" thickBot="1">
      <c r="A21" s="126" t="s">
        <v>18</v>
      </c>
      <c r="B21" s="127"/>
      <c r="C21" s="127"/>
      <c r="D21" s="128">
        <v>1090</v>
      </c>
    </row>
    <row r="22" spans="1:4" ht="19.5" thickTop="1">
      <c r="A22" s="120"/>
      <c r="B22" s="120"/>
      <c r="C22" s="120"/>
      <c r="D22" s="121"/>
    </row>
    <row r="23" spans="1:4" ht="20.25">
      <c r="A23" s="287"/>
      <c r="B23" s="287"/>
      <c r="C23" s="287"/>
      <c r="D23" s="287"/>
    </row>
    <row r="24" spans="1:4" ht="18.75">
      <c r="A24" s="122" t="s">
        <v>1213</v>
      </c>
      <c r="B24" s="113"/>
      <c r="C24" s="113"/>
      <c r="D24" s="114">
        <v>40</v>
      </c>
    </row>
    <row r="25" spans="1:4" ht="18.75">
      <c r="A25" s="122" t="s">
        <v>1214</v>
      </c>
      <c r="B25" s="113"/>
      <c r="C25" s="113"/>
      <c r="D25" s="114">
        <v>10</v>
      </c>
    </row>
    <row r="26" spans="1:4" ht="18.75">
      <c r="A26" s="122" t="s">
        <v>1215</v>
      </c>
      <c r="B26" s="113"/>
      <c r="C26" s="113"/>
      <c r="D26" s="114">
        <v>10</v>
      </c>
    </row>
    <row r="27" spans="1:4" ht="18.75">
      <c r="A27" s="122" t="s">
        <v>1216</v>
      </c>
      <c r="B27" s="113"/>
      <c r="C27" s="113"/>
      <c r="D27" s="114">
        <v>80</v>
      </c>
    </row>
    <row r="28" spans="1:4" ht="18.75">
      <c r="A28" s="122" t="s">
        <v>1217</v>
      </c>
      <c r="B28" s="113"/>
      <c r="C28" s="113"/>
      <c r="D28" s="114">
        <v>30</v>
      </c>
    </row>
    <row r="29" spans="1:4" ht="18.75">
      <c r="A29" s="122" t="s">
        <v>1218</v>
      </c>
      <c r="B29" s="113"/>
      <c r="C29" s="113"/>
      <c r="D29" s="114">
        <v>20</v>
      </c>
    </row>
    <row r="30" spans="1:4" ht="18.75">
      <c r="A30" s="122" t="s">
        <v>1219</v>
      </c>
      <c r="B30" s="113"/>
      <c r="C30" s="113"/>
      <c r="D30" s="114">
        <v>10</v>
      </c>
    </row>
    <row r="31" spans="1:4" ht="18.75">
      <c r="A31" s="122" t="s">
        <v>1220</v>
      </c>
      <c r="B31" s="113"/>
      <c r="C31" s="113"/>
      <c r="D31" s="114">
        <v>80</v>
      </c>
    </row>
    <row r="32" spans="1:4" ht="18.75">
      <c r="A32" s="122" t="s">
        <v>1221</v>
      </c>
      <c r="B32" s="113"/>
      <c r="C32" s="113"/>
      <c r="D32" s="114">
        <v>20</v>
      </c>
    </row>
    <row r="33" spans="1:4" ht="18.75">
      <c r="A33" s="122" t="s">
        <v>1222</v>
      </c>
      <c r="B33" s="113"/>
      <c r="C33" s="113"/>
      <c r="D33" s="114">
        <v>100</v>
      </c>
    </row>
    <row r="34" spans="1:4" ht="18.75">
      <c r="A34" s="122" t="s">
        <v>1223</v>
      </c>
      <c r="B34" s="113"/>
      <c r="C34" s="113"/>
      <c r="D34" s="114">
        <v>30</v>
      </c>
    </row>
    <row r="35" spans="1:4" ht="19.5" thickBot="1">
      <c r="A35" s="122" t="s">
        <v>1224</v>
      </c>
      <c r="B35" s="113"/>
      <c r="C35" s="113"/>
      <c r="D35" s="114">
        <v>10</v>
      </c>
    </row>
    <row r="36" spans="1:4" ht="20.25" thickTop="1" thickBot="1">
      <c r="A36" s="126" t="s">
        <v>18</v>
      </c>
      <c r="B36" s="127"/>
      <c r="C36" s="127"/>
      <c r="D36" s="128">
        <v>440</v>
      </c>
    </row>
    <row r="37" spans="1:4" ht="19.5" thickTop="1">
      <c r="A37" s="120"/>
      <c r="B37" s="120"/>
      <c r="C37" s="120"/>
      <c r="D37" s="121"/>
    </row>
    <row r="38" spans="1:4" ht="20.25">
      <c r="A38" s="287"/>
      <c r="B38" s="287"/>
      <c r="C38" s="287"/>
      <c r="D38" s="287"/>
    </row>
    <row r="39" spans="1:4" ht="18.75">
      <c r="A39" s="122" t="s">
        <v>1225</v>
      </c>
      <c r="B39" s="113"/>
      <c r="C39" s="113"/>
      <c r="D39" s="114">
        <v>10</v>
      </c>
    </row>
    <row r="40" spans="1:4" ht="18.75">
      <c r="A40" s="122" t="s">
        <v>1226</v>
      </c>
      <c r="B40" s="113"/>
      <c r="C40" s="113"/>
      <c r="D40" s="114">
        <v>0</v>
      </c>
    </row>
    <row r="41" spans="1:4" ht="18.75">
      <c r="A41" s="122" t="s">
        <v>1227</v>
      </c>
      <c r="B41" s="113"/>
      <c r="C41" s="113"/>
      <c r="D41" s="114">
        <v>10</v>
      </c>
    </row>
    <row r="42" spans="1:4" ht="18.75">
      <c r="A42" s="122" t="s">
        <v>1228</v>
      </c>
      <c r="B42" s="113"/>
      <c r="C42" s="113"/>
      <c r="D42" s="114">
        <v>10</v>
      </c>
    </row>
    <row r="43" spans="1:4" ht="19.5" thickBot="1">
      <c r="A43" s="122" t="s">
        <v>1229</v>
      </c>
      <c r="B43" s="113"/>
      <c r="C43" s="113"/>
      <c r="D43" s="114">
        <v>0</v>
      </c>
    </row>
    <row r="44" spans="1:4" ht="20.25" thickTop="1" thickBot="1">
      <c r="A44" s="126" t="s">
        <v>18</v>
      </c>
      <c r="B44" s="127"/>
      <c r="C44" s="127"/>
      <c r="D44" s="128">
        <v>30</v>
      </c>
    </row>
    <row r="45" spans="1:4" ht="19.5" thickTop="1">
      <c r="A45" s="120"/>
      <c r="B45" s="120"/>
      <c r="C45" s="120"/>
      <c r="D45" s="121"/>
    </row>
    <row r="46" spans="1:4" ht="20.25">
      <c r="A46" s="287"/>
      <c r="B46" s="287"/>
      <c r="C46" s="287"/>
      <c r="D46" s="287"/>
    </row>
    <row r="47" spans="1:4" ht="18.75">
      <c r="A47" s="122" t="s">
        <v>1230</v>
      </c>
      <c r="B47" s="113"/>
      <c r="C47" s="113"/>
      <c r="D47" s="114">
        <v>10</v>
      </c>
    </row>
    <row r="48" spans="1:4" ht="18.75">
      <c r="A48" s="122" t="s">
        <v>1231</v>
      </c>
      <c r="B48" s="113"/>
      <c r="C48" s="113"/>
      <c r="D48" s="114">
        <v>20</v>
      </c>
    </row>
    <row r="49" spans="1:4" ht="18.75">
      <c r="A49" s="122" t="s">
        <v>1232</v>
      </c>
      <c r="B49" s="129"/>
      <c r="C49" s="113"/>
      <c r="D49" s="114">
        <v>10</v>
      </c>
    </row>
    <row r="50" spans="1:4" ht="18.75">
      <c r="A50" s="122" t="s">
        <v>1233</v>
      </c>
      <c r="B50" s="113"/>
      <c r="C50" s="113"/>
      <c r="D50" s="114">
        <v>20</v>
      </c>
    </row>
    <row r="51" spans="1:4" ht="18.75">
      <c r="A51" s="122" t="s">
        <v>1234</v>
      </c>
      <c r="B51" s="113"/>
      <c r="C51" s="113"/>
      <c r="D51" s="114">
        <v>20</v>
      </c>
    </row>
    <row r="52" spans="1:4" ht="18.75">
      <c r="A52" s="122" t="s">
        <v>1235</v>
      </c>
      <c r="B52" s="113"/>
      <c r="C52" s="113"/>
      <c r="D52" s="114">
        <v>10</v>
      </c>
    </row>
    <row r="53" spans="1:4" ht="18.75">
      <c r="A53" s="122" t="s">
        <v>1236</v>
      </c>
      <c r="B53" s="113"/>
      <c r="C53" s="113"/>
      <c r="D53" s="114">
        <v>10</v>
      </c>
    </row>
    <row r="54" spans="1:4" ht="18.75">
      <c r="A54" s="122" t="s">
        <v>1237</v>
      </c>
      <c r="B54" s="113"/>
      <c r="C54" s="113"/>
      <c r="D54" s="114">
        <v>10</v>
      </c>
    </row>
    <row r="55" spans="1:4" ht="18.75">
      <c r="A55" s="122" t="s">
        <v>1238</v>
      </c>
      <c r="B55" s="113"/>
      <c r="C55" s="113"/>
      <c r="D55" s="114">
        <v>20</v>
      </c>
    </row>
    <row r="56" spans="1:4" ht="18.75">
      <c r="A56" s="122" t="s">
        <v>1239</v>
      </c>
      <c r="B56" s="113"/>
      <c r="C56" s="113"/>
      <c r="D56" s="114">
        <v>30</v>
      </c>
    </row>
    <row r="57" spans="1:4" ht="18.75">
      <c r="A57" s="122" t="s">
        <v>1240</v>
      </c>
      <c r="B57" s="113"/>
      <c r="C57" s="113"/>
      <c r="D57" s="114">
        <v>10</v>
      </c>
    </row>
    <row r="58" spans="1:4" ht="18.75">
      <c r="A58" s="122" t="s">
        <v>1241</v>
      </c>
      <c r="B58" s="113"/>
      <c r="C58" s="113"/>
      <c r="D58" s="114">
        <v>10</v>
      </c>
    </row>
    <row r="59" spans="1:4" ht="18.75">
      <c r="A59" s="122" t="s">
        <v>1242</v>
      </c>
      <c r="B59" s="113"/>
      <c r="C59" s="113"/>
      <c r="D59" s="114">
        <v>10</v>
      </c>
    </row>
    <row r="60" spans="1:4" ht="19.5" thickBot="1">
      <c r="A60" s="122" t="s">
        <v>1243</v>
      </c>
      <c r="B60" s="113"/>
      <c r="C60" s="113"/>
      <c r="D60" s="114">
        <v>0</v>
      </c>
    </row>
    <row r="61" spans="1:4" ht="20.25" thickTop="1" thickBot="1">
      <c r="A61" s="126" t="s">
        <v>18</v>
      </c>
      <c r="B61" s="127"/>
      <c r="C61" s="127"/>
      <c r="D61" s="128">
        <v>190</v>
      </c>
    </row>
    <row r="62" spans="1:4" ht="13.5" thickTop="1"/>
  </sheetData>
  <mergeCells count="5">
    <mergeCell ref="A1:D1"/>
    <mergeCell ref="A8:D8"/>
    <mergeCell ref="A23:D23"/>
    <mergeCell ref="A38:D38"/>
    <mergeCell ref="A46:D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19"/>
  <sheetViews>
    <sheetView view="pageBreakPreview" topLeftCell="C1" zoomScale="60" zoomScaleNormal="90" workbookViewId="0">
      <pane xSplit="1" ySplit="4" topLeftCell="D5" activePane="bottomRight" state="frozenSplit"/>
      <selection activeCell="C1" sqref="C1"/>
      <selection pane="topRight" activeCell="D1" sqref="D1"/>
      <selection pane="bottomLeft" activeCell="C5" sqref="C5"/>
      <selection pane="bottomRight" activeCell="O1390" sqref="O1390"/>
    </sheetView>
  </sheetViews>
  <sheetFormatPr defaultColWidth="9.140625" defaultRowHeight="24" outlineLevelRow="2"/>
  <cols>
    <col min="1" max="1" width="14" style="6" customWidth="1"/>
    <col min="2" max="2" width="9.7109375" style="6" customWidth="1"/>
    <col min="3" max="3" width="17" style="5" customWidth="1"/>
    <col min="4" max="4" width="42.7109375" style="44" customWidth="1"/>
    <col min="5" max="5" width="18.28515625" style="6" customWidth="1"/>
    <col min="6" max="11" width="13.85546875" style="6" customWidth="1"/>
    <col min="12" max="12" width="17.85546875" style="45" customWidth="1"/>
    <col min="13" max="14" width="18.7109375" style="45" customWidth="1"/>
    <col min="15" max="16" width="18.42578125" style="80" customWidth="1"/>
    <col min="17" max="17" width="23.28515625" style="80" customWidth="1"/>
    <col min="18" max="18" width="19.140625" style="6" hidden="1" customWidth="1"/>
    <col min="19" max="16384" width="9.140625" style="6"/>
  </cols>
  <sheetData>
    <row r="1" spans="1:18" ht="23.25" customHeight="1">
      <c r="C1" s="259" t="s">
        <v>1248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18" ht="23.25" customHeight="1"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8" ht="27.75" customHeight="1">
      <c r="A3" s="352" t="s">
        <v>1263</v>
      </c>
      <c r="B3" s="352" t="s">
        <v>1264</v>
      </c>
      <c r="C3" s="270" t="s">
        <v>6</v>
      </c>
      <c r="D3" s="270" t="s">
        <v>7</v>
      </c>
      <c r="E3" s="270" t="s">
        <v>8</v>
      </c>
      <c r="F3" s="304" t="s">
        <v>9</v>
      </c>
      <c r="G3" s="305"/>
      <c r="H3" s="305"/>
      <c r="I3" s="305"/>
      <c r="J3" s="305"/>
      <c r="K3" s="305"/>
      <c r="L3" s="306"/>
      <c r="M3" s="275" t="s">
        <v>10</v>
      </c>
      <c r="N3" s="270" t="s">
        <v>11</v>
      </c>
      <c r="O3" s="308" t="s">
        <v>1137</v>
      </c>
      <c r="P3" s="308" t="s">
        <v>1250</v>
      </c>
      <c r="Q3" s="308" t="s">
        <v>1249</v>
      </c>
    </row>
    <row r="4" spans="1:18" ht="67.5" customHeight="1">
      <c r="A4" s="352"/>
      <c r="B4" s="352"/>
      <c r="C4" s="303"/>
      <c r="D4" s="303"/>
      <c r="E4" s="303"/>
      <c r="F4" s="147" t="s">
        <v>19</v>
      </c>
      <c r="G4" s="147" t="s">
        <v>20</v>
      </c>
      <c r="H4" s="147" t="s">
        <v>21</v>
      </c>
      <c r="I4" s="147" t="s">
        <v>22</v>
      </c>
      <c r="J4" s="147" t="s">
        <v>23</v>
      </c>
      <c r="K4" s="147" t="s">
        <v>24</v>
      </c>
      <c r="L4" s="88" t="s">
        <v>18</v>
      </c>
      <c r="M4" s="307"/>
      <c r="N4" s="303"/>
      <c r="O4" s="309"/>
      <c r="P4" s="309"/>
      <c r="Q4" s="309"/>
    </row>
    <row r="5" spans="1:18" ht="24" customHeight="1" outlineLevel="2">
      <c r="A5" s="16"/>
      <c r="B5" s="16"/>
      <c r="C5" s="297" t="s">
        <v>29</v>
      </c>
      <c r="D5" s="15" t="s">
        <v>30</v>
      </c>
      <c r="E5" s="26"/>
      <c r="F5" s="17"/>
      <c r="G5" s="17"/>
      <c r="H5" s="17"/>
      <c r="I5" s="17"/>
      <c r="J5" s="17"/>
      <c r="K5" s="17"/>
      <c r="L5" s="49">
        <v>600</v>
      </c>
      <c r="M5" s="18">
        <v>0</v>
      </c>
      <c r="N5" s="18">
        <v>0</v>
      </c>
      <c r="O5" s="72">
        <f>SUM(L5:N5)</f>
        <v>600</v>
      </c>
      <c r="P5" s="72">
        <v>660</v>
      </c>
      <c r="Q5" s="72">
        <f>ROUNDDOWN(P5/4,0)</f>
        <v>165</v>
      </c>
      <c r="R5" s="6">
        <f>Q5*4</f>
        <v>660</v>
      </c>
    </row>
    <row r="6" spans="1:18" ht="24" customHeight="1" outlineLevel="2">
      <c r="A6" s="16"/>
      <c r="B6" s="16"/>
      <c r="C6" s="298"/>
      <c r="D6" s="313" t="s">
        <v>976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6">
        <f t="shared" ref="R6:R69" si="0">Q6*4</f>
        <v>0</v>
      </c>
    </row>
    <row r="7" spans="1:18" ht="24" customHeight="1" outlineLevel="2">
      <c r="A7" s="16"/>
      <c r="B7" s="16"/>
      <c r="C7" s="298"/>
      <c r="D7" s="25" t="s">
        <v>31</v>
      </c>
      <c r="E7" s="26" t="s">
        <v>32</v>
      </c>
      <c r="F7" s="17"/>
      <c r="G7" s="17"/>
      <c r="H7" s="17"/>
      <c r="I7" s="17"/>
      <c r="J7" s="17"/>
      <c r="K7" s="17"/>
      <c r="L7" s="49">
        <v>2000</v>
      </c>
      <c r="M7" s="18">
        <v>120</v>
      </c>
      <c r="N7" s="18">
        <v>10</v>
      </c>
      <c r="O7" s="72">
        <f t="shared" ref="O7:O12" si="1">SUM(L7:N7)</f>
        <v>2130</v>
      </c>
      <c r="P7" s="72">
        <v>2343</v>
      </c>
      <c r="Q7" s="72">
        <f t="shared" ref="Q7:Q12" si="2">ROUNDDOWN(P7/4,0)</f>
        <v>585</v>
      </c>
      <c r="R7" s="6">
        <f t="shared" si="0"/>
        <v>2340</v>
      </c>
    </row>
    <row r="8" spans="1:18" ht="24" customHeight="1" outlineLevel="2">
      <c r="A8" s="16"/>
      <c r="B8" s="16"/>
      <c r="C8" s="298"/>
      <c r="D8" s="25" t="s">
        <v>37</v>
      </c>
      <c r="E8" s="26" t="s">
        <v>984</v>
      </c>
      <c r="F8" s="17"/>
      <c r="G8" s="17"/>
      <c r="H8" s="17"/>
      <c r="I8" s="17"/>
      <c r="J8" s="17"/>
      <c r="K8" s="17"/>
      <c r="L8" s="49">
        <v>200</v>
      </c>
      <c r="M8" s="18">
        <v>120</v>
      </c>
      <c r="N8" s="18">
        <v>10</v>
      </c>
      <c r="O8" s="72">
        <f t="shared" si="1"/>
        <v>330</v>
      </c>
      <c r="P8" s="72">
        <v>363.00000000000006</v>
      </c>
      <c r="Q8" s="72">
        <f t="shared" si="2"/>
        <v>90</v>
      </c>
      <c r="R8" s="6">
        <f t="shared" si="0"/>
        <v>360</v>
      </c>
    </row>
    <row r="9" spans="1:18" ht="24" customHeight="1" outlineLevel="2">
      <c r="A9" s="16"/>
      <c r="B9" s="16"/>
      <c r="C9" s="298"/>
      <c r="D9" s="25" t="s">
        <v>33</v>
      </c>
      <c r="E9" s="26" t="s">
        <v>983</v>
      </c>
      <c r="F9" s="17"/>
      <c r="G9" s="17"/>
      <c r="H9" s="17"/>
      <c r="I9" s="17"/>
      <c r="J9" s="17"/>
      <c r="K9" s="17"/>
      <c r="L9" s="49">
        <v>180</v>
      </c>
      <c r="M9" s="18">
        <v>80</v>
      </c>
      <c r="N9" s="18">
        <v>10</v>
      </c>
      <c r="O9" s="72">
        <f t="shared" si="1"/>
        <v>270</v>
      </c>
      <c r="P9" s="72">
        <v>297</v>
      </c>
      <c r="Q9" s="72">
        <f t="shared" si="2"/>
        <v>74</v>
      </c>
      <c r="R9" s="6">
        <f t="shared" si="0"/>
        <v>296</v>
      </c>
    </row>
    <row r="10" spans="1:18" ht="24" customHeight="1" outlineLevel="2">
      <c r="A10" s="16"/>
      <c r="B10" s="16"/>
      <c r="C10" s="298"/>
      <c r="D10" s="25" t="s">
        <v>35</v>
      </c>
      <c r="E10" s="26" t="s">
        <v>983</v>
      </c>
      <c r="F10" s="17"/>
      <c r="G10" s="17"/>
      <c r="H10" s="17"/>
      <c r="I10" s="17"/>
      <c r="J10" s="17"/>
      <c r="K10" s="17"/>
      <c r="L10" s="49">
        <v>90</v>
      </c>
      <c r="M10" s="18">
        <v>40</v>
      </c>
      <c r="N10" s="18">
        <v>10</v>
      </c>
      <c r="O10" s="72">
        <f t="shared" si="1"/>
        <v>140</v>
      </c>
      <c r="P10" s="72">
        <v>154</v>
      </c>
      <c r="Q10" s="72">
        <f t="shared" si="2"/>
        <v>38</v>
      </c>
      <c r="R10" s="6">
        <f t="shared" si="0"/>
        <v>152</v>
      </c>
    </row>
    <row r="11" spans="1:18" ht="24" customHeight="1" outlineLevel="2">
      <c r="A11" s="16"/>
      <c r="B11" s="16"/>
      <c r="C11" s="298"/>
      <c r="D11" s="25" t="s">
        <v>36</v>
      </c>
      <c r="E11" s="26" t="s">
        <v>983</v>
      </c>
      <c r="F11" s="17"/>
      <c r="G11" s="17"/>
      <c r="H11" s="17"/>
      <c r="I11" s="17"/>
      <c r="J11" s="17"/>
      <c r="K11" s="17"/>
      <c r="L11" s="49">
        <v>250</v>
      </c>
      <c r="M11" s="18">
        <v>80</v>
      </c>
      <c r="N11" s="18">
        <v>20</v>
      </c>
      <c r="O11" s="72">
        <f t="shared" si="1"/>
        <v>350</v>
      </c>
      <c r="P11" s="72">
        <v>385.00000000000006</v>
      </c>
      <c r="Q11" s="72">
        <f t="shared" si="2"/>
        <v>96</v>
      </c>
      <c r="R11" s="6">
        <f t="shared" si="0"/>
        <v>384</v>
      </c>
    </row>
    <row r="12" spans="1:18" ht="24" customHeight="1" outlineLevel="2">
      <c r="A12" s="16"/>
      <c r="B12" s="16"/>
      <c r="C12" s="298"/>
      <c r="D12" s="25" t="s">
        <v>38</v>
      </c>
      <c r="E12" s="26" t="s">
        <v>983</v>
      </c>
      <c r="F12" s="17"/>
      <c r="G12" s="17"/>
      <c r="H12" s="17"/>
      <c r="I12" s="17"/>
      <c r="J12" s="17"/>
      <c r="K12" s="17"/>
      <c r="L12" s="49">
        <v>200</v>
      </c>
      <c r="M12" s="18">
        <v>100</v>
      </c>
      <c r="N12" s="18">
        <v>40</v>
      </c>
      <c r="O12" s="72">
        <f t="shared" si="1"/>
        <v>340</v>
      </c>
      <c r="P12" s="72">
        <v>374.00000000000006</v>
      </c>
      <c r="Q12" s="72">
        <f t="shared" si="2"/>
        <v>93</v>
      </c>
      <c r="R12" s="6">
        <f t="shared" si="0"/>
        <v>372</v>
      </c>
    </row>
    <row r="13" spans="1:18" ht="24" customHeight="1" outlineLevel="2">
      <c r="A13" s="16"/>
      <c r="B13" s="16"/>
      <c r="C13" s="298"/>
      <c r="D13" s="350" t="s">
        <v>977</v>
      </c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6">
        <f t="shared" si="0"/>
        <v>0</v>
      </c>
    </row>
    <row r="14" spans="1:18" ht="24" customHeight="1" outlineLevel="2">
      <c r="A14" s="16"/>
      <c r="B14" s="16"/>
      <c r="C14" s="298"/>
      <c r="D14" s="31" t="s">
        <v>40</v>
      </c>
      <c r="E14" s="26" t="s">
        <v>1143</v>
      </c>
      <c r="F14" s="17"/>
      <c r="G14" s="17"/>
      <c r="H14" s="17"/>
      <c r="I14" s="17"/>
      <c r="J14" s="17"/>
      <c r="K14" s="17"/>
      <c r="L14" s="49">
        <v>2000</v>
      </c>
      <c r="M14" s="18">
        <v>0</v>
      </c>
      <c r="N14" s="18">
        <v>0</v>
      </c>
      <c r="O14" s="72">
        <f t="shared" ref="O14:O19" si="3">SUM(L14:N14)</f>
        <v>2000</v>
      </c>
      <c r="P14" s="72">
        <v>2200</v>
      </c>
      <c r="Q14" s="72">
        <f t="shared" ref="Q14:Q19" si="4">ROUNDDOWN(P14/4,0)</f>
        <v>550</v>
      </c>
      <c r="R14" s="6">
        <f t="shared" si="0"/>
        <v>2200</v>
      </c>
    </row>
    <row r="15" spans="1:18" ht="24" customHeight="1" outlineLevel="2">
      <c r="A15" s="16"/>
      <c r="B15" s="16"/>
      <c r="C15" s="298"/>
      <c r="D15" s="15" t="s">
        <v>39</v>
      </c>
      <c r="E15" s="26" t="s">
        <v>1142</v>
      </c>
      <c r="F15" s="17"/>
      <c r="G15" s="17"/>
      <c r="H15" s="17"/>
      <c r="I15" s="17"/>
      <c r="J15" s="17"/>
      <c r="K15" s="17"/>
      <c r="L15" s="49">
        <v>1300</v>
      </c>
      <c r="M15" s="18">
        <v>0</v>
      </c>
      <c r="N15" s="18">
        <v>0</v>
      </c>
      <c r="O15" s="72">
        <f t="shared" si="3"/>
        <v>1300</v>
      </c>
      <c r="P15" s="72">
        <v>1430.0000000000002</v>
      </c>
      <c r="Q15" s="72">
        <f t="shared" si="4"/>
        <v>357</v>
      </c>
      <c r="R15" s="6">
        <f t="shared" si="0"/>
        <v>1428</v>
      </c>
    </row>
    <row r="16" spans="1:18" ht="24" customHeight="1" outlineLevel="2">
      <c r="A16" s="16"/>
      <c r="B16" s="16"/>
      <c r="C16" s="298"/>
      <c r="D16" s="31" t="s">
        <v>43</v>
      </c>
      <c r="E16" s="26" t="s">
        <v>1142</v>
      </c>
      <c r="F16" s="17"/>
      <c r="G16" s="17"/>
      <c r="H16" s="17"/>
      <c r="I16" s="17"/>
      <c r="J16" s="17"/>
      <c r="K16" s="17"/>
      <c r="L16" s="49">
        <v>100</v>
      </c>
      <c r="M16" s="18">
        <v>0</v>
      </c>
      <c r="N16" s="18">
        <v>0</v>
      </c>
      <c r="O16" s="72">
        <f t="shared" si="3"/>
        <v>100</v>
      </c>
      <c r="P16" s="72">
        <v>110.00000000000001</v>
      </c>
      <c r="Q16" s="72">
        <f t="shared" si="4"/>
        <v>27</v>
      </c>
      <c r="R16" s="6">
        <f t="shared" si="0"/>
        <v>108</v>
      </c>
    </row>
    <row r="17" spans="1:18" ht="44.25" customHeight="1" outlineLevel="2">
      <c r="A17" s="16"/>
      <c r="B17" s="16"/>
      <c r="C17" s="298"/>
      <c r="D17" s="31" t="s">
        <v>42</v>
      </c>
      <c r="E17" s="26" t="s">
        <v>1142</v>
      </c>
      <c r="F17" s="17"/>
      <c r="G17" s="17"/>
      <c r="H17" s="17"/>
      <c r="I17" s="17"/>
      <c r="J17" s="17"/>
      <c r="K17" s="17"/>
      <c r="L17" s="49">
        <v>200</v>
      </c>
      <c r="M17" s="18">
        <v>0</v>
      </c>
      <c r="N17" s="18">
        <v>0</v>
      </c>
      <c r="O17" s="72">
        <f t="shared" si="3"/>
        <v>200</v>
      </c>
      <c r="P17" s="72">
        <v>220.00000000000003</v>
      </c>
      <c r="Q17" s="72">
        <f t="shared" si="4"/>
        <v>55</v>
      </c>
      <c r="R17" s="6">
        <f t="shared" si="0"/>
        <v>220</v>
      </c>
    </row>
    <row r="18" spans="1:18" ht="24" customHeight="1" outlineLevel="2">
      <c r="A18" s="16"/>
      <c r="B18" s="16"/>
      <c r="C18" s="298"/>
      <c r="D18" s="15" t="s">
        <v>41</v>
      </c>
      <c r="E18" s="26" t="s">
        <v>1144</v>
      </c>
      <c r="F18" s="17"/>
      <c r="G18" s="17"/>
      <c r="H18" s="17"/>
      <c r="I18" s="17"/>
      <c r="J18" s="17"/>
      <c r="K18" s="17"/>
      <c r="L18" s="49">
        <v>1000</v>
      </c>
      <c r="M18" s="18">
        <v>0</v>
      </c>
      <c r="N18" s="18">
        <v>0</v>
      </c>
      <c r="O18" s="72">
        <f t="shared" si="3"/>
        <v>1000</v>
      </c>
      <c r="P18" s="72">
        <v>1100</v>
      </c>
      <c r="Q18" s="72">
        <f t="shared" si="4"/>
        <v>275</v>
      </c>
      <c r="R18" s="6">
        <f t="shared" si="0"/>
        <v>1100</v>
      </c>
    </row>
    <row r="19" spans="1:18" ht="43.5" customHeight="1" outlineLevel="2">
      <c r="A19" s="16"/>
      <c r="B19" s="16"/>
      <c r="C19" s="298"/>
      <c r="D19" s="25" t="s">
        <v>1145</v>
      </c>
      <c r="E19" s="26" t="s">
        <v>1140</v>
      </c>
      <c r="F19" s="77"/>
      <c r="G19" s="77"/>
      <c r="H19" s="77"/>
      <c r="I19" s="77"/>
      <c r="J19" s="77"/>
      <c r="K19" s="77"/>
      <c r="L19" s="68">
        <v>1200</v>
      </c>
      <c r="M19" s="67">
        <v>0</v>
      </c>
      <c r="N19" s="67">
        <v>0</v>
      </c>
      <c r="O19" s="78">
        <f t="shared" si="3"/>
        <v>1200</v>
      </c>
      <c r="P19" s="78">
        <v>1320</v>
      </c>
      <c r="Q19" s="78">
        <f t="shared" si="4"/>
        <v>330</v>
      </c>
      <c r="R19" s="6">
        <f t="shared" si="0"/>
        <v>1320</v>
      </c>
    </row>
    <row r="20" spans="1:18" ht="24" customHeight="1" outlineLevel="2">
      <c r="A20" s="16"/>
      <c r="B20" s="16"/>
      <c r="C20" s="298"/>
      <c r="D20" s="311" t="s">
        <v>978</v>
      </c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6">
        <f t="shared" si="0"/>
        <v>0</v>
      </c>
    </row>
    <row r="21" spans="1:18" ht="24" customHeight="1" outlineLevel="2">
      <c r="A21" s="16"/>
      <c r="B21" s="16"/>
      <c r="C21" s="299"/>
      <c r="D21" s="31" t="s">
        <v>44</v>
      </c>
      <c r="E21" s="26" t="s">
        <v>1197</v>
      </c>
      <c r="F21" s="73"/>
      <c r="G21" s="73"/>
      <c r="H21" s="73"/>
      <c r="I21" s="73"/>
      <c r="J21" s="73"/>
      <c r="K21" s="73"/>
      <c r="L21" s="73"/>
      <c r="M21" s="18">
        <v>0</v>
      </c>
      <c r="N21" s="18">
        <v>50</v>
      </c>
      <c r="O21" s="72">
        <f>SUM(L21:N21)</f>
        <v>50</v>
      </c>
      <c r="P21" s="72">
        <v>55.000000000000007</v>
      </c>
      <c r="Q21" s="72">
        <f>ROUNDDOWN(P21/4,0)</f>
        <v>13</v>
      </c>
      <c r="R21" s="6">
        <f t="shared" si="0"/>
        <v>52</v>
      </c>
    </row>
    <row r="22" spans="1:18" s="38" customFormat="1" ht="24" customHeight="1" outlineLevel="1">
      <c r="A22" s="169"/>
      <c r="B22" s="169"/>
      <c r="C22" s="103" t="s">
        <v>29</v>
      </c>
      <c r="D22" s="89" t="s">
        <v>45</v>
      </c>
      <c r="E22" s="90"/>
      <c r="F22" s="90">
        <f>SUM(F5:F21)</f>
        <v>0</v>
      </c>
      <c r="G22" s="90">
        <f t="shared" ref="G22:N22" si="5">SUM(G5:G21)</f>
        <v>0</v>
      </c>
      <c r="H22" s="90">
        <f t="shared" si="5"/>
        <v>0</v>
      </c>
      <c r="I22" s="90">
        <f t="shared" si="5"/>
        <v>0</v>
      </c>
      <c r="J22" s="90">
        <f t="shared" si="5"/>
        <v>0</v>
      </c>
      <c r="K22" s="90">
        <f t="shared" si="5"/>
        <v>0</v>
      </c>
      <c r="L22" s="90">
        <f t="shared" si="5"/>
        <v>9320</v>
      </c>
      <c r="M22" s="90">
        <f t="shared" si="5"/>
        <v>540</v>
      </c>
      <c r="N22" s="90">
        <f t="shared" si="5"/>
        <v>150</v>
      </c>
      <c r="O22" s="37">
        <f>SUM(O5:O21)</f>
        <v>10010</v>
      </c>
      <c r="P22" s="37">
        <v>11011</v>
      </c>
      <c r="Q22" s="37">
        <f>SUM(Q5:Q21)</f>
        <v>2748</v>
      </c>
      <c r="R22" s="6">
        <f t="shared" si="0"/>
        <v>10992</v>
      </c>
    </row>
    <row r="23" spans="1:18" ht="24" customHeight="1" outlineLevel="2">
      <c r="A23" s="16"/>
      <c r="B23" s="16"/>
      <c r="C23" s="297" t="s">
        <v>46</v>
      </c>
      <c r="D23" s="15" t="s">
        <v>47</v>
      </c>
      <c r="E23" s="26"/>
      <c r="F23" s="17"/>
      <c r="G23" s="17"/>
      <c r="H23" s="17"/>
      <c r="I23" s="17"/>
      <c r="J23" s="17"/>
      <c r="K23" s="17"/>
      <c r="L23" s="49">
        <v>160</v>
      </c>
      <c r="M23" s="18">
        <v>0</v>
      </c>
      <c r="N23" s="18">
        <v>0</v>
      </c>
      <c r="O23" s="72">
        <f>SUM(L23:N23)</f>
        <v>160</v>
      </c>
      <c r="P23" s="72">
        <v>176</v>
      </c>
      <c r="Q23" s="72">
        <f>ROUNDDOWN(P23/4,0)</f>
        <v>44</v>
      </c>
      <c r="R23" s="6">
        <f t="shared" si="0"/>
        <v>176</v>
      </c>
    </row>
    <row r="24" spans="1:18" ht="24" customHeight="1" outlineLevel="2">
      <c r="A24" s="16"/>
      <c r="B24" s="16"/>
      <c r="C24" s="298"/>
      <c r="D24" s="313" t="s">
        <v>976</v>
      </c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6">
        <f t="shared" si="0"/>
        <v>0</v>
      </c>
    </row>
    <row r="25" spans="1:18" ht="24" customHeight="1" outlineLevel="2">
      <c r="A25" s="16"/>
      <c r="B25" s="16"/>
      <c r="C25" s="298"/>
      <c r="D25" s="25" t="s">
        <v>48</v>
      </c>
      <c r="E25" s="26" t="s">
        <v>32</v>
      </c>
      <c r="F25" s="17"/>
      <c r="G25" s="17"/>
      <c r="H25" s="17"/>
      <c r="I25" s="17"/>
      <c r="J25" s="17"/>
      <c r="K25" s="17"/>
      <c r="L25" s="49">
        <v>1120</v>
      </c>
      <c r="M25" s="18">
        <v>0</v>
      </c>
      <c r="N25" s="18">
        <v>0</v>
      </c>
      <c r="O25" s="72">
        <f t="shared" ref="O25:O32" si="6">SUM(L25:N25)</f>
        <v>1120</v>
      </c>
      <c r="P25" s="72">
        <v>1232</v>
      </c>
      <c r="Q25" s="72">
        <f t="shared" ref="Q25:Q37" si="7">ROUNDDOWN(P25/4,0)</f>
        <v>308</v>
      </c>
      <c r="R25" s="6">
        <f t="shared" si="0"/>
        <v>1232</v>
      </c>
    </row>
    <row r="26" spans="1:18" ht="24" customHeight="1" outlineLevel="2">
      <c r="A26" s="16"/>
      <c r="B26" s="16"/>
      <c r="C26" s="298"/>
      <c r="D26" s="25" t="s">
        <v>50</v>
      </c>
      <c r="E26" s="26" t="s">
        <v>984</v>
      </c>
      <c r="F26" s="17"/>
      <c r="G26" s="17"/>
      <c r="H26" s="17"/>
      <c r="I26" s="17"/>
      <c r="J26" s="17"/>
      <c r="K26" s="17"/>
      <c r="L26" s="49">
        <v>212</v>
      </c>
      <c r="M26" s="18">
        <v>0</v>
      </c>
      <c r="N26" s="18">
        <v>0</v>
      </c>
      <c r="O26" s="72">
        <f t="shared" si="6"/>
        <v>212</v>
      </c>
      <c r="P26" s="72">
        <v>233.20000000000002</v>
      </c>
      <c r="Q26" s="72">
        <f t="shared" si="7"/>
        <v>58</v>
      </c>
      <c r="R26" s="6">
        <f t="shared" si="0"/>
        <v>232</v>
      </c>
    </row>
    <row r="27" spans="1:18" ht="24" customHeight="1" outlineLevel="2">
      <c r="A27" s="16"/>
      <c r="B27" s="16"/>
      <c r="C27" s="298"/>
      <c r="D27" s="25" t="s">
        <v>49</v>
      </c>
      <c r="E27" s="26" t="s">
        <v>983</v>
      </c>
      <c r="F27" s="17"/>
      <c r="G27" s="17"/>
      <c r="H27" s="17"/>
      <c r="I27" s="17"/>
      <c r="J27" s="17"/>
      <c r="K27" s="17"/>
      <c r="L27" s="49">
        <v>240</v>
      </c>
      <c r="M27" s="18">
        <v>0</v>
      </c>
      <c r="N27" s="18">
        <v>0</v>
      </c>
      <c r="O27" s="72">
        <f t="shared" si="6"/>
        <v>240</v>
      </c>
      <c r="P27" s="72">
        <v>264</v>
      </c>
      <c r="Q27" s="72">
        <f t="shared" si="7"/>
        <v>66</v>
      </c>
      <c r="R27" s="6">
        <f t="shared" si="0"/>
        <v>264</v>
      </c>
    </row>
    <row r="28" spans="1:18" ht="24" customHeight="1" outlineLevel="2">
      <c r="A28" s="16"/>
      <c r="B28" s="16"/>
      <c r="C28" s="298"/>
      <c r="D28" s="25" t="s">
        <v>985</v>
      </c>
      <c r="E28" s="26" t="s">
        <v>983</v>
      </c>
      <c r="F28" s="17"/>
      <c r="G28" s="17"/>
      <c r="H28" s="17"/>
      <c r="I28" s="17"/>
      <c r="J28" s="17"/>
      <c r="K28" s="17"/>
      <c r="L28" s="49">
        <v>540</v>
      </c>
      <c r="M28" s="18">
        <v>0</v>
      </c>
      <c r="N28" s="18">
        <v>0</v>
      </c>
      <c r="O28" s="72">
        <f t="shared" si="6"/>
        <v>540</v>
      </c>
      <c r="P28" s="72">
        <v>594</v>
      </c>
      <c r="Q28" s="72">
        <f t="shared" si="7"/>
        <v>148</v>
      </c>
      <c r="R28" s="6">
        <f t="shared" si="0"/>
        <v>592</v>
      </c>
    </row>
    <row r="29" spans="1:18" ht="24" customHeight="1" outlineLevel="2">
      <c r="A29" s="16"/>
      <c r="B29" s="16"/>
      <c r="C29" s="298"/>
      <c r="D29" s="25" t="s">
        <v>51</v>
      </c>
      <c r="E29" s="26" t="s">
        <v>983</v>
      </c>
      <c r="F29" s="17"/>
      <c r="G29" s="17"/>
      <c r="H29" s="17"/>
      <c r="I29" s="17"/>
      <c r="J29" s="17"/>
      <c r="K29" s="17"/>
      <c r="L29" s="49">
        <v>300</v>
      </c>
      <c r="M29" s="18">
        <v>0</v>
      </c>
      <c r="N29" s="18">
        <v>0</v>
      </c>
      <c r="O29" s="72">
        <f t="shared" si="6"/>
        <v>300</v>
      </c>
      <c r="P29" s="72">
        <v>330</v>
      </c>
      <c r="Q29" s="72">
        <f t="shared" si="7"/>
        <v>82</v>
      </c>
      <c r="R29" s="6">
        <f t="shared" si="0"/>
        <v>328</v>
      </c>
    </row>
    <row r="30" spans="1:18" ht="24" customHeight="1" outlineLevel="2">
      <c r="A30" s="16"/>
      <c r="B30" s="16"/>
      <c r="C30" s="298"/>
      <c r="D30" s="25" t="s">
        <v>52</v>
      </c>
      <c r="E30" s="26" t="s">
        <v>983</v>
      </c>
      <c r="F30" s="17"/>
      <c r="G30" s="17"/>
      <c r="H30" s="17"/>
      <c r="I30" s="17"/>
      <c r="J30" s="17"/>
      <c r="K30" s="17"/>
      <c r="L30" s="49">
        <v>280</v>
      </c>
      <c r="M30" s="18">
        <v>0</v>
      </c>
      <c r="N30" s="18">
        <v>0</v>
      </c>
      <c r="O30" s="72">
        <f t="shared" si="6"/>
        <v>280</v>
      </c>
      <c r="P30" s="72">
        <v>308</v>
      </c>
      <c r="Q30" s="72">
        <f t="shared" si="7"/>
        <v>77</v>
      </c>
      <c r="R30" s="6">
        <f t="shared" si="0"/>
        <v>308</v>
      </c>
    </row>
    <row r="31" spans="1:18" ht="24" customHeight="1" outlineLevel="2">
      <c r="A31" s="16"/>
      <c r="B31" s="16"/>
      <c r="C31" s="298"/>
      <c r="D31" s="25" t="s">
        <v>53</v>
      </c>
      <c r="E31" s="26" t="s">
        <v>983</v>
      </c>
      <c r="F31" s="17"/>
      <c r="G31" s="17"/>
      <c r="H31" s="17"/>
      <c r="I31" s="17"/>
      <c r="J31" s="17"/>
      <c r="K31" s="17"/>
      <c r="L31" s="49">
        <v>172</v>
      </c>
      <c r="M31" s="18">
        <v>0</v>
      </c>
      <c r="N31" s="18">
        <v>0</v>
      </c>
      <c r="O31" s="72">
        <f t="shared" si="6"/>
        <v>172</v>
      </c>
      <c r="P31" s="72">
        <v>189.20000000000002</v>
      </c>
      <c r="Q31" s="72">
        <f t="shared" si="7"/>
        <v>47</v>
      </c>
      <c r="R31" s="6">
        <f t="shared" si="0"/>
        <v>188</v>
      </c>
    </row>
    <row r="32" spans="1:18" ht="24" customHeight="1" outlineLevel="2">
      <c r="A32" s="16"/>
      <c r="B32" s="16"/>
      <c r="C32" s="298"/>
      <c r="D32" s="25" t="s">
        <v>54</v>
      </c>
      <c r="E32" s="26" t="s">
        <v>986</v>
      </c>
      <c r="F32" s="17"/>
      <c r="G32" s="17"/>
      <c r="H32" s="17"/>
      <c r="I32" s="17"/>
      <c r="J32" s="17"/>
      <c r="K32" s="17"/>
      <c r="L32" s="49">
        <v>120</v>
      </c>
      <c r="M32" s="18">
        <v>0</v>
      </c>
      <c r="N32" s="18">
        <v>0</v>
      </c>
      <c r="O32" s="72">
        <f t="shared" si="6"/>
        <v>120</v>
      </c>
      <c r="P32" s="72">
        <v>132</v>
      </c>
      <c r="Q32" s="72">
        <f t="shared" si="7"/>
        <v>33</v>
      </c>
      <c r="R32" s="6">
        <f t="shared" si="0"/>
        <v>132</v>
      </c>
    </row>
    <row r="33" spans="1:18" ht="24" customHeight="1" outlineLevel="2">
      <c r="A33" s="16"/>
      <c r="B33" s="16"/>
      <c r="C33" s="298"/>
      <c r="D33" s="350" t="s">
        <v>977</v>
      </c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6">
        <f t="shared" si="0"/>
        <v>0</v>
      </c>
    </row>
    <row r="34" spans="1:18" ht="24" customHeight="1" outlineLevel="2">
      <c r="A34" s="16"/>
      <c r="B34" s="16"/>
      <c r="C34" s="298"/>
      <c r="D34" s="31" t="s">
        <v>55</v>
      </c>
      <c r="E34" s="26" t="s">
        <v>1142</v>
      </c>
      <c r="F34" s="17"/>
      <c r="G34" s="17"/>
      <c r="H34" s="17"/>
      <c r="I34" s="17"/>
      <c r="J34" s="17"/>
      <c r="K34" s="17"/>
      <c r="L34" s="49">
        <v>500</v>
      </c>
      <c r="M34" s="18"/>
      <c r="N34" s="18"/>
      <c r="O34" s="72">
        <f>SUM(L34:N34)</f>
        <v>500</v>
      </c>
      <c r="P34" s="72">
        <v>550</v>
      </c>
      <c r="Q34" s="72">
        <f t="shared" si="7"/>
        <v>137</v>
      </c>
      <c r="R34" s="6">
        <f t="shared" si="0"/>
        <v>548</v>
      </c>
    </row>
    <row r="35" spans="1:18" ht="24" customHeight="1" outlineLevel="2">
      <c r="A35" s="16"/>
      <c r="B35" s="16"/>
      <c r="C35" s="298"/>
      <c r="D35" s="31" t="s">
        <v>56</v>
      </c>
      <c r="E35" s="26" t="s">
        <v>1142</v>
      </c>
      <c r="F35" s="17"/>
      <c r="G35" s="17"/>
      <c r="H35" s="17"/>
      <c r="I35" s="17"/>
      <c r="J35" s="17"/>
      <c r="K35" s="17"/>
      <c r="L35" s="49">
        <v>300</v>
      </c>
      <c r="M35" s="18"/>
      <c r="N35" s="18"/>
      <c r="O35" s="72">
        <f>SUM(L35:N35)</f>
        <v>300</v>
      </c>
      <c r="P35" s="72">
        <v>330</v>
      </c>
      <c r="Q35" s="72">
        <f t="shared" si="7"/>
        <v>82</v>
      </c>
      <c r="R35" s="6">
        <f t="shared" si="0"/>
        <v>328</v>
      </c>
    </row>
    <row r="36" spans="1:18" ht="24" customHeight="1" outlineLevel="2">
      <c r="A36" s="16"/>
      <c r="B36" s="16"/>
      <c r="C36" s="298"/>
      <c r="D36" s="31" t="s">
        <v>987</v>
      </c>
      <c r="E36" s="26" t="s">
        <v>1140</v>
      </c>
      <c r="F36" s="17"/>
      <c r="G36" s="17"/>
      <c r="H36" s="17"/>
      <c r="I36" s="17"/>
      <c r="J36" s="17"/>
      <c r="K36" s="17"/>
      <c r="L36" s="49">
        <v>2000</v>
      </c>
      <c r="M36" s="18"/>
      <c r="N36" s="18"/>
      <c r="O36" s="72">
        <f>SUM(L36:N36)</f>
        <v>2000</v>
      </c>
      <c r="P36" s="72">
        <v>2200</v>
      </c>
      <c r="Q36" s="72">
        <f t="shared" si="7"/>
        <v>550</v>
      </c>
      <c r="R36" s="6">
        <f t="shared" si="0"/>
        <v>2200</v>
      </c>
    </row>
    <row r="37" spans="1:18" ht="46.15" customHeight="1" outlineLevel="2">
      <c r="A37" s="16"/>
      <c r="B37" s="16"/>
      <c r="C37" s="298"/>
      <c r="D37" s="31" t="s">
        <v>1138</v>
      </c>
      <c r="E37" s="76" t="s">
        <v>1140</v>
      </c>
      <c r="F37" s="77"/>
      <c r="G37" s="77"/>
      <c r="H37" s="77"/>
      <c r="I37" s="77"/>
      <c r="J37" s="77"/>
      <c r="K37" s="77"/>
      <c r="L37" s="68">
        <v>400</v>
      </c>
      <c r="M37" s="67"/>
      <c r="N37" s="67"/>
      <c r="O37" s="78">
        <f>SUM(L37:N37)</f>
        <v>400</v>
      </c>
      <c r="P37" s="78">
        <v>440.00000000000006</v>
      </c>
      <c r="Q37" s="78">
        <f t="shared" si="7"/>
        <v>110</v>
      </c>
      <c r="R37" s="6">
        <f t="shared" si="0"/>
        <v>440</v>
      </c>
    </row>
    <row r="38" spans="1:18" ht="24" customHeight="1" outlineLevel="2">
      <c r="A38" s="16"/>
      <c r="B38" s="16"/>
      <c r="C38" s="298"/>
      <c r="D38" s="311" t="s">
        <v>978</v>
      </c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6">
        <f t="shared" si="0"/>
        <v>0</v>
      </c>
    </row>
    <row r="39" spans="1:18" ht="24" customHeight="1" outlineLevel="2">
      <c r="A39" s="16"/>
      <c r="B39" s="16"/>
      <c r="C39" s="299"/>
      <c r="D39" s="31" t="s">
        <v>44</v>
      </c>
      <c r="E39" s="26" t="s">
        <v>1197</v>
      </c>
      <c r="F39" s="73"/>
      <c r="G39" s="73"/>
      <c r="H39" s="73"/>
      <c r="I39" s="73"/>
      <c r="J39" s="73"/>
      <c r="K39" s="73"/>
      <c r="L39" s="73"/>
      <c r="M39" s="18">
        <v>0</v>
      </c>
      <c r="N39" s="18">
        <v>0</v>
      </c>
      <c r="O39" s="72">
        <f>SUM(L39:N39)</f>
        <v>0</v>
      </c>
      <c r="P39" s="72">
        <v>0</v>
      </c>
      <c r="Q39" s="72">
        <f>O39*1.1</f>
        <v>0</v>
      </c>
      <c r="R39" s="6">
        <f t="shared" si="0"/>
        <v>0</v>
      </c>
    </row>
    <row r="40" spans="1:18" s="38" customFormat="1" ht="24" customHeight="1" outlineLevel="1">
      <c r="A40" s="169"/>
      <c r="B40" s="169"/>
      <c r="C40" s="103" t="s">
        <v>46</v>
      </c>
      <c r="D40" s="91" t="s">
        <v>45</v>
      </c>
      <c r="E40" s="89"/>
      <c r="F40" s="37">
        <f t="shared" ref="F40:O40" si="8">SUM(F23:F39)</f>
        <v>0</v>
      </c>
      <c r="G40" s="37">
        <f t="shared" si="8"/>
        <v>0</v>
      </c>
      <c r="H40" s="37">
        <f t="shared" si="8"/>
        <v>0</v>
      </c>
      <c r="I40" s="37">
        <f t="shared" si="8"/>
        <v>0</v>
      </c>
      <c r="J40" s="37">
        <f t="shared" si="8"/>
        <v>0</v>
      </c>
      <c r="K40" s="37">
        <f t="shared" si="8"/>
        <v>0</v>
      </c>
      <c r="L40" s="37">
        <f t="shared" si="8"/>
        <v>6344</v>
      </c>
      <c r="M40" s="37">
        <f t="shared" si="8"/>
        <v>0</v>
      </c>
      <c r="N40" s="37">
        <f t="shared" si="8"/>
        <v>0</v>
      </c>
      <c r="O40" s="37">
        <f t="shared" si="8"/>
        <v>6344</v>
      </c>
      <c r="P40" s="37">
        <v>6978.4</v>
      </c>
      <c r="Q40" s="37">
        <f>SUM(Q23:Q39)</f>
        <v>1742</v>
      </c>
      <c r="R40" s="6">
        <f t="shared" si="0"/>
        <v>6968</v>
      </c>
    </row>
    <row r="41" spans="1:18" ht="24" customHeight="1" outlineLevel="1">
      <c r="A41" s="16"/>
      <c r="B41" s="16"/>
      <c r="C41" s="300" t="s">
        <v>982</v>
      </c>
      <c r="D41" s="15" t="s">
        <v>58</v>
      </c>
      <c r="E41" s="26"/>
      <c r="F41" s="17"/>
      <c r="G41" s="17"/>
      <c r="H41" s="17"/>
      <c r="I41" s="17"/>
      <c r="J41" s="17"/>
      <c r="K41" s="17"/>
      <c r="L41" s="49">
        <v>220</v>
      </c>
      <c r="M41" s="18"/>
      <c r="N41" s="18"/>
      <c r="O41" s="72">
        <f>SUM(L41:N41)</f>
        <v>220</v>
      </c>
      <c r="P41" s="72">
        <v>242.00000000000003</v>
      </c>
      <c r="Q41" s="72">
        <f>ROUNDDOWN(P41/4,0)</f>
        <v>60</v>
      </c>
      <c r="R41" s="6">
        <f t="shared" si="0"/>
        <v>240</v>
      </c>
    </row>
    <row r="42" spans="1:18" ht="24" customHeight="1" outlineLevel="1">
      <c r="A42" s="16"/>
      <c r="B42" s="16"/>
      <c r="C42" s="301"/>
      <c r="D42" s="313" t="s">
        <v>976</v>
      </c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6">
        <f t="shared" si="0"/>
        <v>0</v>
      </c>
    </row>
    <row r="43" spans="1:18" ht="24" customHeight="1" outlineLevel="1">
      <c r="A43" s="16"/>
      <c r="B43" s="16"/>
      <c r="C43" s="301"/>
      <c r="D43" s="25" t="s">
        <v>57</v>
      </c>
      <c r="E43" s="26" t="s">
        <v>59</v>
      </c>
      <c r="F43" s="17"/>
      <c r="G43" s="17"/>
      <c r="H43" s="17"/>
      <c r="I43" s="17"/>
      <c r="J43" s="17"/>
      <c r="K43" s="17"/>
      <c r="L43" s="49">
        <v>1000</v>
      </c>
      <c r="M43" s="18">
        <v>170</v>
      </c>
      <c r="N43" s="18">
        <v>50</v>
      </c>
      <c r="O43" s="72">
        <f t="shared" ref="O43:O58" si="9">SUM(L43:N43)</f>
        <v>1220</v>
      </c>
      <c r="P43" s="72">
        <v>1342</v>
      </c>
      <c r="Q43" s="72">
        <f t="shared" ref="Q43:Q58" si="10">ROUNDDOWN(P43/4,0)</f>
        <v>335</v>
      </c>
      <c r="R43" s="6">
        <f t="shared" si="0"/>
        <v>1340</v>
      </c>
    </row>
    <row r="44" spans="1:18" ht="24" customHeight="1" outlineLevel="1">
      <c r="A44" s="16"/>
      <c r="B44" s="16"/>
      <c r="C44" s="301"/>
      <c r="D44" s="25" t="s">
        <v>70</v>
      </c>
      <c r="E44" s="26" t="s">
        <v>32</v>
      </c>
      <c r="F44" s="17"/>
      <c r="G44" s="17"/>
      <c r="H44" s="17"/>
      <c r="I44" s="17"/>
      <c r="J44" s="17"/>
      <c r="K44" s="17"/>
      <c r="L44" s="49">
        <v>240</v>
      </c>
      <c r="M44" s="18">
        <v>30</v>
      </c>
      <c r="N44" s="18">
        <v>10</v>
      </c>
      <c r="O44" s="72">
        <f t="shared" si="9"/>
        <v>280</v>
      </c>
      <c r="P44" s="72">
        <v>308</v>
      </c>
      <c r="Q44" s="72">
        <f t="shared" si="10"/>
        <v>77</v>
      </c>
      <c r="R44" s="6">
        <f t="shared" si="0"/>
        <v>308</v>
      </c>
    </row>
    <row r="45" spans="1:18" ht="24" customHeight="1" outlineLevel="1">
      <c r="A45" s="16"/>
      <c r="B45" s="16"/>
      <c r="C45" s="301"/>
      <c r="D45" s="25" t="s">
        <v>60</v>
      </c>
      <c r="E45" s="26" t="s">
        <v>983</v>
      </c>
      <c r="F45" s="17"/>
      <c r="G45" s="17"/>
      <c r="H45" s="17"/>
      <c r="I45" s="17"/>
      <c r="J45" s="17"/>
      <c r="K45" s="17"/>
      <c r="L45" s="49">
        <v>100</v>
      </c>
      <c r="M45" s="18">
        <v>30</v>
      </c>
      <c r="N45" s="18">
        <v>10</v>
      </c>
      <c r="O45" s="72">
        <f t="shared" si="9"/>
        <v>140</v>
      </c>
      <c r="P45" s="72">
        <v>154</v>
      </c>
      <c r="Q45" s="72">
        <f t="shared" si="10"/>
        <v>38</v>
      </c>
      <c r="R45" s="6">
        <f t="shared" si="0"/>
        <v>152</v>
      </c>
    </row>
    <row r="46" spans="1:18" ht="24" customHeight="1" outlineLevel="1">
      <c r="A46" s="16"/>
      <c r="B46" s="16"/>
      <c r="C46" s="301"/>
      <c r="D46" s="25" t="s">
        <v>61</v>
      </c>
      <c r="E46" s="26" t="s">
        <v>984</v>
      </c>
      <c r="F46" s="17"/>
      <c r="G46" s="17"/>
      <c r="H46" s="17"/>
      <c r="I46" s="17"/>
      <c r="J46" s="17"/>
      <c r="K46" s="17"/>
      <c r="L46" s="49">
        <v>150</v>
      </c>
      <c r="M46" s="18">
        <v>50</v>
      </c>
      <c r="N46" s="18">
        <v>20</v>
      </c>
      <c r="O46" s="72">
        <f t="shared" si="9"/>
        <v>220</v>
      </c>
      <c r="P46" s="72">
        <v>242.00000000000003</v>
      </c>
      <c r="Q46" s="72">
        <f t="shared" si="10"/>
        <v>60</v>
      </c>
      <c r="R46" s="6">
        <f t="shared" si="0"/>
        <v>240</v>
      </c>
    </row>
    <row r="47" spans="1:18" ht="24" customHeight="1" outlineLevel="1">
      <c r="A47" s="16"/>
      <c r="B47" s="16"/>
      <c r="C47" s="301"/>
      <c r="D47" s="25" t="s">
        <v>62</v>
      </c>
      <c r="E47" s="26" t="s">
        <v>983</v>
      </c>
      <c r="F47" s="17"/>
      <c r="G47" s="17"/>
      <c r="H47" s="17"/>
      <c r="I47" s="17"/>
      <c r="J47" s="17"/>
      <c r="K47" s="17"/>
      <c r="L47" s="49">
        <v>100</v>
      </c>
      <c r="M47" s="18">
        <v>30</v>
      </c>
      <c r="N47" s="18">
        <v>10</v>
      </c>
      <c r="O47" s="72">
        <f t="shared" si="9"/>
        <v>140</v>
      </c>
      <c r="P47" s="72">
        <v>154</v>
      </c>
      <c r="Q47" s="72">
        <f t="shared" si="10"/>
        <v>38</v>
      </c>
      <c r="R47" s="6">
        <f t="shared" si="0"/>
        <v>152</v>
      </c>
    </row>
    <row r="48" spans="1:18" ht="24" customHeight="1" outlineLevel="1">
      <c r="A48" s="16"/>
      <c r="B48" s="16"/>
      <c r="C48" s="301"/>
      <c r="D48" s="25" t="s">
        <v>63</v>
      </c>
      <c r="E48" s="26" t="s">
        <v>983</v>
      </c>
      <c r="F48" s="17"/>
      <c r="G48" s="17"/>
      <c r="H48" s="17"/>
      <c r="I48" s="17"/>
      <c r="J48" s="17"/>
      <c r="K48" s="17"/>
      <c r="L48" s="49">
        <v>125</v>
      </c>
      <c r="M48" s="18">
        <v>30</v>
      </c>
      <c r="N48" s="18">
        <v>10</v>
      </c>
      <c r="O48" s="72">
        <f t="shared" si="9"/>
        <v>165</v>
      </c>
      <c r="P48" s="72">
        <v>181.50000000000003</v>
      </c>
      <c r="Q48" s="72">
        <f t="shared" si="10"/>
        <v>45</v>
      </c>
      <c r="R48" s="6">
        <f t="shared" si="0"/>
        <v>180</v>
      </c>
    </row>
    <row r="49" spans="1:18" ht="24" customHeight="1" outlineLevel="1">
      <c r="A49" s="16"/>
      <c r="B49" s="16"/>
      <c r="C49" s="301"/>
      <c r="D49" s="25" t="s">
        <v>64</v>
      </c>
      <c r="E49" s="26" t="s">
        <v>983</v>
      </c>
      <c r="F49" s="17"/>
      <c r="G49" s="17"/>
      <c r="H49" s="17"/>
      <c r="I49" s="17"/>
      <c r="J49" s="17"/>
      <c r="K49" s="17"/>
      <c r="L49" s="49">
        <v>140</v>
      </c>
      <c r="M49" s="18">
        <v>40</v>
      </c>
      <c r="N49" s="18">
        <v>20</v>
      </c>
      <c r="O49" s="72">
        <f t="shared" si="9"/>
        <v>200</v>
      </c>
      <c r="P49" s="72">
        <v>220.00000000000003</v>
      </c>
      <c r="Q49" s="72">
        <f t="shared" si="10"/>
        <v>55</v>
      </c>
      <c r="R49" s="6">
        <f t="shared" si="0"/>
        <v>220</v>
      </c>
    </row>
    <row r="50" spans="1:18" ht="24" customHeight="1" outlineLevel="1">
      <c r="A50" s="16"/>
      <c r="B50" s="16"/>
      <c r="C50" s="301"/>
      <c r="D50" s="25" t="s">
        <v>65</v>
      </c>
      <c r="E50" s="26" t="s">
        <v>983</v>
      </c>
      <c r="F50" s="17"/>
      <c r="G50" s="17"/>
      <c r="H50" s="17"/>
      <c r="I50" s="17"/>
      <c r="J50" s="17"/>
      <c r="K50" s="17"/>
      <c r="L50" s="49">
        <v>100</v>
      </c>
      <c r="M50" s="18">
        <v>20</v>
      </c>
      <c r="N50" s="18">
        <v>10</v>
      </c>
      <c r="O50" s="72">
        <f t="shared" si="9"/>
        <v>130</v>
      </c>
      <c r="P50" s="72">
        <v>143</v>
      </c>
      <c r="Q50" s="72">
        <f t="shared" si="10"/>
        <v>35</v>
      </c>
      <c r="R50" s="6">
        <f t="shared" si="0"/>
        <v>140</v>
      </c>
    </row>
    <row r="51" spans="1:18" ht="24" customHeight="1" outlineLevel="1">
      <c r="A51" s="16"/>
      <c r="B51" s="16"/>
      <c r="C51" s="301"/>
      <c r="D51" s="25" t="s">
        <v>66</v>
      </c>
      <c r="E51" s="26" t="s">
        <v>983</v>
      </c>
      <c r="F51" s="17"/>
      <c r="G51" s="17"/>
      <c r="H51" s="17"/>
      <c r="I51" s="17"/>
      <c r="J51" s="17"/>
      <c r="K51" s="17"/>
      <c r="L51" s="49">
        <v>115</v>
      </c>
      <c r="M51" s="18">
        <v>30</v>
      </c>
      <c r="N51" s="18">
        <v>10</v>
      </c>
      <c r="O51" s="72">
        <f t="shared" si="9"/>
        <v>155</v>
      </c>
      <c r="P51" s="72">
        <v>170.5</v>
      </c>
      <c r="Q51" s="72">
        <f t="shared" si="10"/>
        <v>42</v>
      </c>
      <c r="R51" s="6">
        <f t="shared" si="0"/>
        <v>168</v>
      </c>
    </row>
    <row r="52" spans="1:18" ht="24" customHeight="1" outlineLevel="1">
      <c r="A52" s="16"/>
      <c r="B52" s="16"/>
      <c r="C52" s="301"/>
      <c r="D52" s="25" t="s">
        <v>67</v>
      </c>
      <c r="E52" s="26" t="s">
        <v>983</v>
      </c>
      <c r="F52" s="17"/>
      <c r="G52" s="17"/>
      <c r="H52" s="17"/>
      <c r="I52" s="17"/>
      <c r="J52" s="17"/>
      <c r="K52" s="17"/>
      <c r="L52" s="49">
        <v>100</v>
      </c>
      <c r="M52" s="18">
        <v>20</v>
      </c>
      <c r="N52" s="18">
        <v>10</v>
      </c>
      <c r="O52" s="72">
        <f t="shared" si="9"/>
        <v>130</v>
      </c>
      <c r="P52" s="72">
        <v>143</v>
      </c>
      <c r="Q52" s="72">
        <f t="shared" si="10"/>
        <v>35</v>
      </c>
      <c r="R52" s="6">
        <f t="shared" si="0"/>
        <v>140</v>
      </c>
    </row>
    <row r="53" spans="1:18" ht="24" customHeight="1" outlineLevel="1">
      <c r="A53" s="16"/>
      <c r="B53" s="16"/>
      <c r="C53" s="301"/>
      <c r="D53" s="25" t="s">
        <v>68</v>
      </c>
      <c r="E53" s="26" t="s">
        <v>983</v>
      </c>
      <c r="F53" s="17"/>
      <c r="G53" s="17"/>
      <c r="H53" s="17"/>
      <c r="I53" s="17"/>
      <c r="J53" s="17"/>
      <c r="K53" s="17"/>
      <c r="L53" s="49">
        <v>130</v>
      </c>
      <c r="M53" s="18">
        <v>30</v>
      </c>
      <c r="N53" s="18">
        <v>10</v>
      </c>
      <c r="O53" s="72">
        <f t="shared" si="9"/>
        <v>170</v>
      </c>
      <c r="P53" s="72">
        <v>187.00000000000003</v>
      </c>
      <c r="Q53" s="72">
        <f t="shared" si="10"/>
        <v>46</v>
      </c>
      <c r="R53" s="6">
        <f t="shared" si="0"/>
        <v>184</v>
      </c>
    </row>
    <row r="54" spans="1:18" ht="24" customHeight="1" outlineLevel="1">
      <c r="A54" s="16"/>
      <c r="B54" s="16"/>
      <c r="C54" s="301"/>
      <c r="D54" s="25" t="s">
        <v>69</v>
      </c>
      <c r="E54" s="26" t="s">
        <v>983</v>
      </c>
      <c r="F54" s="17"/>
      <c r="G54" s="17"/>
      <c r="H54" s="17"/>
      <c r="I54" s="17"/>
      <c r="J54" s="17"/>
      <c r="K54" s="17"/>
      <c r="L54" s="49">
        <v>100</v>
      </c>
      <c r="M54" s="18">
        <v>30</v>
      </c>
      <c r="N54" s="18">
        <v>10</v>
      </c>
      <c r="O54" s="72">
        <f t="shared" si="9"/>
        <v>140</v>
      </c>
      <c r="P54" s="72">
        <v>154</v>
      </c>
      <c r="Q54" s="72">
        <f t="shared" si="10"/>
        <v>38</v>
      </c>
      <c r="R54" s="6">
        <f t="shared" si="0"/>
        <v>152</v>
      </c>
    </row>
    <row r="55" spans="1:18" ht="24" customHeight="1" outlineLevel="1">
      <c r="A55" s="16"/>
      <c r="B55" s="16"/>
      <c r="C55" s="301"/>
      <c r="D55" s="25" t="s">
        <v>71</v>
      </c>
      <c r="E55" s="26" t="s">
        <v>986</v>
      </c>
      <c r="F55" s="17"/>
      <c r="G55" s="17"/>
      <c r="H55" s="17"/>
      <c r="I55" s="17"/>
      <c r="J55" s="17"/>
      <c r="K55" s="17"/>
      <c r="L55" s="49">
        <v>100</v>
      </c>
      <c r="M55" s="18">
        <v>20</v>
      </c>
      <c r="N55" s="18">
        <v>10</v>
      </c>
      <c r="O55" s="72">
        <f t="shared" si="9"/>
        <v>130</v>
      </c>
      <c r="P55" s="72">
        <v>143</v>
      </c>
      <c r="Q55" s="72">
        <f t="shared" si="10"/>
        <v>35</v>
      </c>
      <c r="R55" s="6">
        <f t="shared" si="0"/>
        <v>140</v>
      </c>
    </row>
    <row r="56" spans="1:18" ht="24" customHeight="1" outlineLevel="1">
      <c r="A56" s="16"/>
      <c r="B56" s="16"/>
      <c r="C56" s="301"/>
      <c r="D56" s="25" t="s">
        <v>72</v>
      </c>
      <c r="E56" s="26" t="s">
        <v>986</v>
      </c>
      <c r="F56" s="17"/>
      <c r="G56" s="17"/>
      <c r="H56" s="17"/>
      <c r="I56" s="17"/>
      <c r="J56" s="17"/>
      <c r="K56" s="17"/>
      <c r="L56" s="49">
        <v>100</v>
      </c>
      <c r="M56" s="18">
        <v>30</v>
      </c>
      <c r="N56" s="18">
        <v>10</v>
      </c>
      <c r="O56" s="72">
        <f t="shared" si="9"/>
        <v>140</v>
      </c>
      <c r="P56" s="72">
        <v>154</v>
      </c>
      <c r="Q56" s="72">
        <f t="shared" si="10"/>
        <v>38</v>
      </c>
      <c r="R56" s="6">
        <f t="shared" si="0"/>
        <v>152</v>
      </c>
    </row>
    <row r="57" spans="1:18" ht="24" customHeight="1" outlineLevel="1">
      <c r="A57" s="16"/>
      <c r="B57" s="16"/>
      <c r="C57" s="301"/>
      <c r="D57" s="25" t="s">
        <v>73</v>
      </c>
      <c r="E57" s="26" t="s">
        <v>986</v>
      </c>
      <c r="F57" s="17"/>
      <c r="G57" s="17"/>
      <c r="H57" s="17"/>
      <c r="I57" s="17"/>
      <c r="J57" s="17"/>
      <c r="K57" s="17"/>
      <c r="L57" s="49">
        <v>100</v>
      </c>
      <c r="M57" s="18">
        <v>50</v>
      </c>
      <c r="N57" s="18">
        <v>20</v>
      </c>
      <c r="O57" s="72">
        <f t="shared" si="9"/>
        <v>170</v>
      </c>
      <c r="P57" s="72">
        <v>187.00000000000003</v>
      </c>
      <c r="Q57" s="72">
        <f t="shared" si="10"/>
        <v>46</v>
      </c>
      <c r="R57" s="6">
        <f t="shared" si="0"/>
        <v>184</v>
      </c>
    </row>
    <row r="58" spans="1:18" ht="24" customHeight="1" outlineLevel="1">
      <c r="A58" s="16"/>
      <c r="B58" s="16"/>
      <c r="C58" s="301"/>
      <c r="D58" s="25" t="s">
        <v>74</v>
      </c>
      <c r="E58" s="26" t="s">
        <v>986</v>
      </c>
      <c r="F58" s="17"/>
      <c r="G58" s="17"/>
      <c r="H58" s="17"/>
      <c r="I58" s="17"/>
      <c r="J58" s="17"/>
      <c r="K58" s="17"/>
      <c r="L58" s="49">
        <v>100</v>
      </c>
      <c r="M58" s="18">
        <v>10</v>
      </c>
      <c r="N58" s="18">
        <v>10</v>
      </c>
      <c r="O58" s="72">
        <f t="shared" si="9"/>
        <v>120</v>
      </c>
      <c r="P58" s="72">
        <v>132</v>
      </c>
      <c r="Q58" s="72">
        <f t="shared" si="10"/>
        <v>33</v>
      </c>
      <c r="R58" s="6">
        <f t="shared" si="0"/>
        <v>132</v>
      </c>
    </row>
    <row r="59" spans="1:18" ht="24" customHeight="1" outlineLevel="1">
      <c r="A59" s="16"/>
      <c r="B59" s="16"/>
      <c r="C59" s="301"/>
      <c r="D59" s="311" t="s">
        <v>978</v>
      </c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6">
        <f t="shared" si="0"/>
        <v>0</v>
      </c>
    </row>
    <row r="60" spans="1:18" ht="24" customHeight="1" outlineLevel="1">
      <c r="A60" s="16"/>
      <c r="B60" s="16"/>
      <c r="C60" s="302"/>
      <c r="D60" s="15" t="s">
        <v>44</v>
      </c>
      <c r="E60" s="26" t="s">
        <v>1197</v>
      </c>
      <c r="F60" s="73"/>
      <c r="G60" s="73"/>
      <c r="H60" s="73"/>
      <c r="I60" s="73"/>
      <c r="J60" s="73"/>
      <c r="K60" s="73"/>
      <c r="L60" s="73"/>
      <c r="M60" s="18"/>
      <c r="N60" s="18"/>
      <c r="O60" s="72">
        <f>SUM(L60:N60)</f>
        <v>0</v>
      </c>
      <c r="P60" s="72">
        <v>0</v>
      </c>
      <c r="Q60" s="72">
        <f>O60*1.1</f>
        <v>0</v>
      </c>
      <c r="R60" s="6">
        <f t="shared" si="0"/>
        <v>0</v>
      </c>
    </row>
    <row r="61" spans="1:18" ht="24" customHeight="1">
      <c r="A61" s="16"/>
      <c r="B61" s="16"/>
      <c r="C61" s="103" t="s">
        <v>1126</v>
      </c>
      <c r="D61" s="91" t="s">
        <v>45</v>
      </c>
      <c r="E61" s="89"/>
      <c r="F61" s="37">
        <f t="shared" ref="F61:O61" si="11">SUM(F41:F60)</f>
        <v>0</v>
      </c>
      <c r="G61" s="37">
        <f t="shared" si="11"/>
        <v>0</v>
      </c>
      <c r="H61" s="37">
        <f t="shared" si="11"/>
        <v>0</v>
      </c>
      <c r="I61" s="37">
        <f t="shared" si="11"/>
        <v>0</v>
      </c>
      <c r="J61" s="37">
        <f t="shared" si="11"/>
        <v>0</v>
      </c>
      <c r="K61" s="37">
        <f t="shared" si="11"/>
        <v>0</v>
      </c>
      <c r="L61" s="37">
        <f t="shared" si="11"/>
        <v>3020</v>
      </c>
      <c r="M61" s="37">
        <f t="shared" si="11"/>
        <v>620</v>
      </c>
      <c r="N61" s="37">
        <f t="shared" si="11"/>
        <v>230</v>
      </c>
      <c r="O61" s="37">
        <f t="shared" si="11"/>
        <v>3870</v>
      </c>
      <c r="P61" s="37">
        <v>4257</v>
      </c>
      <c r="Q61" s="37">
        <f>SUM(Q41:Q60)</f>
        <v>1056</v>
      </c>
      <c r="R61" s="6">
        <f t="shared" si="0"/>
        <v>4224</v>
      </c>
    </row>
    <row r="62" spans="1:18" ht="24" customHeight="1" outlineLevel="1">
      <c r="A62" s="16"/>
      <c r="B62" s="16"/>
      <c r="C62" s="297" t="s">
        <v>75</v>
      </c>
      <c r="D62" s="15" t="s">
        <v>76</v>
      </c>
      <c r="E62" s="26"/>
      <c r="F62" s="17"/>
      <c r="G62" s="17"/>
      <c r="H62" s="17"/>
      <c r="I62" s="17"/>
      <c r="J62" s="17"/>
      <c r="K62" s="17"/>
      <c r="L62" s="49">
        <v>100</v>
      </c>
      <c r="M62" s="18">
        <v>0</v>
      </c>
      <c r="N62" s="18">
        <v>55</v>
      </c>
      <c r="O62" s="72">
        <f>SUM(F62:N62)</f>
        <v>155</v>
      </c>
      <c r="P62" s="72">
        <v>170.5</v>
      </c>
      <c r="Q62" s="72">
        <f>ROUNDDOWN(P62/4,0)</f>
        <v>42</v>
      </c>
      <c r="R62" s="6">
        <f t="shared" si="0"/>
        <v>168</v>
      </c>
    </row>
    <row r="63" spans="1:18" ht="24" customHeight="1" outlineLevel="1">
      <c r="A63" s="16"/>
      <c r="B63" s="16"/>
      <c r="C63" s="298"/>
      <c r="D63" s="313" t="s">
        <v>976</v>
      </c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6">
        <f t="shared" si="0"/>
        <v>0</v>
      </c>
    </row>
    <row r="64" spans="1:18" ht="24" customHeight="1" outlineLevel="1">
      <c r="A64" s="16"/>
      <c r="B64" s="16"/>
      <c r="C64" s="298"/>
      <c r="D64" s="25" t="s">
        <v>75</v>
      </c>
      <c r="E64" s="26" t="s">
        <v>32</v>
      </c>
      <c r="F64" s="17"/>
      <c r="G64" s="17"/>
      <c r="H64" s="17"/>
      <c r="I64" s="17"/>
      <c r="J64" s="17"/>
      <c r="K64" s="17"/>
      <c r="L64" s="49">
        <v>947</v>
      </c>
      <c r="M64" s="18">
        <v>15</v>
      </c>
      <c r="N64" s="18">
        <v>20</v>
      </c>
      <c r="O64" s="72">
        <f t="shared" ref="O64:O70" si="12">SUM(L64:N64)</f>
        <v>982</v>
      </c>
      <c r="P64" s="72">
        <v>1080.2</v>
      </c>
      <c r="Q64" s="72">
        <f t="shared" ref="Q64:Q70" si="13">ROUNDDOWN(P64/4,0)</f>
        <v>270</v>
      </c>
      <c r="R64" s="6">
        <f t="shared" si="0"/>
        <v>1080</v>
      </c>
    </row>
    <row r="65" spans="1:18" ht="24" customHeight="1" outlineLevel="1">
      <c r="A65" s="16"/>
      <c r="B65" s="16"/>
      <c r="C65" s="298"/>
      <c r="D65" s="25" t="s">
        <v>81</v>
      </c>
      <c r="E65" s="26" t="s">
        <v>989</v>
      </c>
      <c r="F65" s="17"/>
      <c r="G65" s="17"/>
      <c r="H65" s="17"/>
      <c r="I65" s="17"/>
      <c r="J65" s="17"/>
      <c r="K65" s="17"/>
      <c r="L65" s="49">
        <v>323</v>
      </c>
      <c r="M65" s="18">
        <v>49</v>
      </c>
      <c r="N65" s="18">
        <v>126</v>
      </c>
      <c r="O65" s="72">
        <f t="shared" si="12"/>
        <v>498</v>
      </c>
      <c r="P65" s="72">
        <v>547.80000000000007</v>
      </c>
      <c r="Q65" s="72">
        <f t="shared" si="13"/>
        <v>136</v>
      </c>
      <c r="R65" s="6">
        <f t="shared" si="0"/>
        <v>544</v>
      </c>
    </row>
    <row r="66" spans="1:18" ht="24" customHeight="1" outlineLevel="1">
      <c r="A66" s="16"/>
      <c r="B66" s="16"/>
      <c r="C66" s="298"/>
      <c r="D66" s="25" t="s">
        <v>78</v>
      </c>
      <c r="E66" s="26" t="s">
        <v>984</v>
      </c>
      <c r="F66" s="17"/>
      <c r="G66" s="17"/>
      <c r="H66" s="17"/>
      <c r="I66" s="17"/>
      <c r="J66" s="17"/>
      <c r="K66" s="17"/>
      <c r="L66" s="49">
        <v>618</v>
      </c>
      <c r="M66" s="18">
        <v>13</v>
      </c>
      <c r="N66" s="18">
        <v>100</v>
      </c>
      <c r="O66" s="72">
        <f t="shared" si="12"/>
        <v>731</v>
      </c>
      <c r="P66" s="72">
        <v>804.1</v>
      </c>
      <c r="Q66" s="72">
        <f t="shared" si="13"/>
        <v>201</v>
      </c>
      <c r="R66" s="6">
        <f t="shared" si="0"/>
        <v>804</v>
      </c>
    </row>
    <row r="67" spans="1:18" ht="24" customHeight="1" outlineLevel="1">
      <c r="A67" s="16"/>
      <c r="B67" s="16"/>
      <c r="C67" s="298"/>
      <c r="D67" s="25" t="s">
        <v>79</v>
      </c>
      <c r="E67" s="26" t="s">
        <v>984</v>
      </c>
      <c r="F67" s="17"/>
      <c r="G67" s="17"/>
      <c r="H67" s="17"/>
      <c r="I67" s="17"/>
      <c r="J67" s="17"/>
      <c r="K67" s="17"/>
      <c r="L67" s="49">
        <v>212</v>
      </c>
      <c r="M67" s="18">
        <v>5</v>
      </c>
      <c r="N67" s="18">
        <v>28</v>
      </c>
      <c r="O67" s="72">
        <f t="shared" si="12"/>
        <v>245</v>
      </c>
      <c r="P67" s="72">
        <v>269.5</v>
      </c>
      <c r="Q67" s="72">
        <f t="shared" si="13"/>
        <v>67</v>
      </c>
      <c r="R67" s="6">
        <f t="shared" si="0"/>
        <v>268</v>
      </c>
    </row>
    <row r="68" spans="1:18" ht="24" customHeight="1" outlineLevel="1">
      <c r="A68" s="16"/>
      <c r="B68" s="16"/>
      <c r="C68" s="298"/>
      <c r="D68" s="25" t="s">
        <v>77</v>
      </c>
      <c r="E68" s="26" t="s">
        <v>983</v>
      </c>
      <c r="F68" s="17"/>
      <c r="G68" s="17"/>
      <c r="H68" s="17"/>
      <c r="I68" s="17"/>
      <c r="J68" s="17"/>
      <c r="K68" s="17"/>
      <c r="L68" s="49">
        <v>135</v>
      </c>
      <c r="M68" s="18">
        <v>48</v>
      </c>
      <c r="N68" s="18">
        <v>15</v>
      </c>
      <c r="O68" s="72">
        <f t="shared" si="12"/>
        <v>198</v>
      </c>
      <c r="P68" s="72">
        <v>217.8</v>
      </c>
      <c r="Q68" s="72">
        <f t="shared" si="13"/>
        <v>54</v>
      </c>
      <c r="R68" s="6">
        <f t="shared" si="0"/>
        <v>216</v>
      </c>
    </row>
    <row r="69" spans="1:18" ht="24" customHeight="1" outlineLevel="1">
      <c r="A69" s="16"/>
      <c r="B69" s="16"/>
      <c r="C69" s="298"/>
      <c r="D69" s="25" t="s">
        <v>80</v>
      </c>
      <c r="E69" s="26" t="s">
        <v>983</v>
      </c>
      <c r="F69" s="17"/>
      <c r="G69" s="17"/>
      <c r="H69" s="17"/>
      <c r="I69" s="17"/>
      <c r="J69" s="17"/>
      <c r="K69" s="17"/>
      <c r="L69" s="49">
        <v>175</v>
      </c>
      <c r="M69" s="18">
        <v>9</v>
      </c>
      <c r="N69" s="18">
        <v>20</v>
      </c>
      <c r="O69" s="72">
        <f t="shared" si="12"/>
        <v>204</v>
      </c>
      <c r="P69" s="72">
        <v>224.4</v>
      </c>
      <c r="Q69" s="72">
        <f t="shared" si="13"/>
        <v>56</v>
      </c>
      <c r="R69" s="6">
        <f t="shared" si="0"/>
        <v>224</v>
      </c>
    </row>
    <row r="70" spans="1:18" ht="24" customHeight="1" outlineLevel="1">
      <c r="A70" s="16"/>
      <c r="B70" s="16"/>
      <c r="C70" s="298"/>
      <c r="D70" s="25" t="s">
        <v>82</v>
      </c>
      <c r="E70" s="26" t="s">
        <v>986</v>
      </c>
      <c r="F70" s="17"/>
      <c r="G70" s="17"/>
      <c r="H70" s="17"/>
      <c r="I70" s="17"/>
      <c r="J70" s="17"/>
      <c r="K70" s="17"/>
      <c r="L70" s="49">
        <v>88</v>
      </c>
      <c r="M70" s="18">
        <v>6</v>
      </c>
      <c r="N70" s="18">
        <v>60</v>
      </c>
      <c r="O70" s="72">
        <f t="shared" si="12"/>
        <v>154</v>
      </c>
      <c r="P70" s="72">
        <v>169.4</v>
      </c>
      <c r="Q70" s="72">
        <f t="shared" si="13"/>
        <v>42</v>
      </c>
      <c r="R70" s="6">
        <f t="shared" ref="R70:R133" si="14">Q70*4</f>
        <v>168</v>
      </c>
    </row>
    <row r="71" spans="1:18" ht="24" customHeight="1" outlineLevel="1">
      <c r="A71" s="16"/>
      <c r="B71" s="16"/>
      <c r="C71" s="298"/>
      <c r="D71" s="311" t="s">
        <v>978</v>
      </c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6">
        <f t="shared" si="14"/>
        <v>0</v>
      </c>
    </row>
    <row r="72" spans="1:18" ht="24" customHeight="1" outlineLevel="1">
      <c r="A72" s="16"/>
      <c r="B72" s="16"/>
      <c r="C72" s="299"/>
      <c r="D72" s="15" t="s">
        <v>44</v>
      </c>
      <c r="E72" s="26" t="s">
        <v>1197</v>
      </c>
      <c r="F72" s="73"/>
      <c r="G72" s="73"/>
      <c r="H72" s="73"/>
      <c r="I72" s="73"/>
      <c r="J72" s="73"/>
      <c r="K72" s="73"/>
      <c r="L72" s="73"/>
      <c r="M72" s="18">
        <v>0</v>
      </c>
      <c r="N72" s="18">
        <v>0</v>
      </c>
      <c r="O72" s="72">
        <f>SUM(L72:N72)</f>
        <v>0</v>
      </c>
      <c r="P72" s="72">
        <v>0</v>
      </c>
      <c r="Q72" s="72">
        <f>O72*1.1</f>
        <v>0</v>
      </c>
      <c r="R72" s="6">
        <f t="shared" si="14"/>
        <v>0</v>
      </c>
    </row>
    <row r="73" spans="1:18" ht="24" customHeight="1">
      <c r="A73" s="16"/>
      <c r="B73" s="16"/>
      <c r="C73" s="104" t="s">
        <v>75</v>
      </c>
      <c r="D73" s="91" t="s">
        <v>45</v>
      </c>
      <c r="E73" s="89"/>
      <c r="F73" s="37">
        <f t="shared" ref="F73:N73" si="15">SUM(F62:F72)</f>
        <v>0</v>
      </c>
      <c r="G73" s="37">
        <f t="shared" si="15"/>
        <v>0</v>
      </c>
      <c r="H73" s="37">
        <f t="shared" si="15"/>
        <v>0</v>
      </c>
      <c r="I73" s="37">
        <f t="shared" si="15"/>
        <v>0</v>
      </c>
      <c r="J73" s="37">
        <f t="shared" si="15"/>
        <v>0</v>
      </c>
      <c r="K73" s="37">
        <f t="shared" si="15"/>
        <v>0</v>
      </c>
      <c r="L73" s="37">
        <f t="shared" si="15"/>
        <v>2598</v>
      </c>
      <c r="M73" s="37">
        <f t="shared" si="15"/>
        <v>145</v>
      </c>
      <c r="N73" s="37">
        <f t="shared" si="15"/>
        <v>424</v>
      </c>
      <c r="O73" s="37">
        <f>SUM(O62:O72)</f>
        <v>3167</v>
      </c>
      <c r="P73" s="37">
        <v>3483.7000000000003</v>
      </c>
      <c r="Q73" s="37">
        <f>SUM(Q62:Q72)</f>
        <v>868</v>
      </c>
      <c r="R73" s="6">
        <f t="shared" si="14"/>
        <v>3472</v>
      </c>
    </row>
    <row r="74" spans="1:18" ht="24" customHeight="1" outlineLevel="1">
      <c r="A74" s="16"/>
      <c r="B74" s="16"/>
      <c r="C74" s="300" t="s">
        <v>83</v>
      </c>
      <c r="D74" s="15" t="s">
        <v>84</v>
      </c>
      <c r="E74" s="26"/>
      <c r="F74" s="17"/>
      <c r="G74" s="17"/>
      <c r="H74" s="17"/>
      <c r="I74" s="17"/>
      <c r="J74" s="17"/>
      <c r="K74" s="17"/>
      <c r="L74" s="49">
        <v>210</v>
      </c>
      <c r="M74" s="18"/>
      <c r="N74" s="18">
        <v>50</v>
      </c>
      <c r="O74" s="72">
        <f>SUM(L74:N74)</f>
        <v>260</v>
      </c>
      <c r="P74" s="72">
        <v>286</v>
      </c>
      <c r="Q74" s="72">
        <f>ROUNDDOWN(P74/4,0)</f>
        <v>71</v>
      </c>
      <c r="R74" s="6">
        <f t="shared" si="14"/>
        <v>284</v>
      </c>
    </row>
    <row r="75" spans="1:18" ht="24" customHeight="1" outlineLevel="1">
      <c r="A75" s="16"/>
      <c r="B75" s="16"/>
      <c r="C75" s="301"/>
      <c r="D75" s="313" t="s">
        <v>976</v>
      </c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6">
        <f t="shared" si="14"/>
        <v>0</v>
      </c>
    </row>
    <row r="76" spans="1:18" ht="24" customHeight="1" outlineLevel="1">
      <c r="A76" s="16"/>
      <c r="B76" s="16"/>
      <c r="C76" s="301"/>
      <c r="D76" s="31" t="s">
        <v>990</v>
      </c>
      <c r="E76" s="26" t="s">
        <v>32</v>
      </c>
      <c r="F76" s="17"/>
      <c r="G76" s="17"/>
      <c r="H76" s="17"/>
      <c r="I76" s="17"/>
      <c r="J76" s="17"/>
      <c r="K76" s="17"/>
      <c r="L76" s="49">
        <v>850</v>
      </c>
      <c r="M76" s="18">
        <v>200</v>
      </c>
      <c r="N76" s="18">
        <v>50</v>
      </c>
      <c r="O76" s="72">
        <f t="shared" ref="O76:O86" si="16">SUM(L76:N76)</f>
        <v>1100</v>
      </c>
      <c r="P76" s="72">
        <v>1210</v>
      </c>
      <c r="Q76" s="72">
        <f t="shared" ref="Q76:Q86" si="17">ROUNDDOWN(P76/4,0)</f>
        <v>302</v>
      </c>
      <c r="R76" s="6">
        <f t="shared" si="14"/>
        <v>1208</v>
      </c>
    </row>
    <row r="77" spans="1:18" ht="24" customHeight="1" outlineLevel="1">
      <c r="A77" s="16"/>
      <c r="B77" s="16"/>
      <c r="C77" s="301"/>
      <c r="D77" s="25" t="s">
        <v>89</v>
      </c>
      <c r="E77" s="26" t="s">
        <v>32</v>
      </c>
      <c r="F77" s="17"/>
      <c r="G77" s="17"/>
      <c r="H77" s="17"/>
      <c r="I77" s="17"/>
      <c r="J77" s="17"/>
      <c r="K77" s="17"/>
      <c r="L77" s="49">
        <v>350</v>
      </c>
      <c r="M77" s="18">
        <v>300</v>
      </c>
      <c r="N77" s="18">
        <v>50</v>
      </c>
      <c r="O77" s="72">
        <f t="shared" si="16"/>
        <v>700</v>
      </c>
      <c r="P77" s="72">
        <v>770.00000000000011</v>
      </c>
      <c r="Q77" s="72">
        <f t="shared" si="17"/>
        <v>192</v>
      </c>
      <c r="R77" s="6">
        <f t="shared" si="14"/>
        <v>768</v>
      </c>
    </row>
    <row r="78" spans="1:18" ht="24" customHeight="1" outlineLevel="1">
      <c r="A78" s="16"/>
      <c r="B78" s="16"/>
      <c r="C78" s="301"/>
      <c r="D78" s="25" t="s">
        <v>86</v>
      </c>
      <c r="E78" s="26" t="s">
        <v>991</v>
      </c>
      <c r="F78" s="17"/>
      <c r="G78" s="17"/>
      <c r="H78" s="17"/>
      <c r="I78" s="17"/>
      <c r="J78" s="17"/>
      <c r="K78" s="17"/>
      <c r="L78" s="49">
        <v>296</v>
      </c>
      <c r="M78" s="18">
        <v>20</v>
      </c>
      <c r="N78" s="18">
        <v>15</v>
      </c>
      <c r="O78" s="72">
        <f t="shared" si="16"/>
        <v>331</v>
      </c>
      <c r="P78" s="72">
        <v>364.1</v>
      </c>
      <c r="Q78" s="72">
        <f t="shared" si="17"/>
        <v>91</v>
      </c>
      <c r="R78" s="6">
        <f t="shared" si="14"/>
        <v>364</v>
      </c>
    </row>
    <row r="79" spans="1:18" ht="24" customHeight="1" outlineLevel="1">
      <c r="A79" s="16"/>
      <c r="B79" s="16"/>
      <c r="C79" s="301"/>
      <c r="D79" s="25" t="s">
        <v>87</v>
      </c>
      <c r="E79" s="26" t="s">
        <v>989</v>
      </c>
      <c r="F79" s="17"/>
      <c r="G79" s="17"/>
      <c r="H79" s="17"/>
      <c r="I79" s="17"/>
      <c r="J79" s="17"/>
      <c r="K79" s="17"/>
      <c r="L79" s="49">
        <v>150</v>
      </c>
      <c r="M79" s="18">
        <v>205</v>
      </c>
      <c r="N79" s="18">
        <v>25</v>
      </c>
      <c r="O79" s="72">
        <f t="shared" si="16"/>
        <v>380</v>
      </c>
      <c r="P79" s="72">
        <v>418.00000000000006</v>
      </c>
      <c r="Q79" s="72">
        <f t="shared" si="17"/>
        <v>104</v>
      </c>
      <c r="R79" s="6">
        <f t="shared" si="14"/>
        <v>416</v>
      </c>
    </row>
    <row r="80" spans="1:18" ht="24" customHeight="1" outlineLevel="1">
      <c r="A80" s="16"/>
      <c r="B80" s="16"/>
      <c r="C80" s="301"/>
      <c r="D80" s="25" t="s">
        <v>88</v>
      </c>
      <c r="E80" s="26" t="s">
        <v>984</v>
      </c>
      <c r="F80" s="17"/>
      <c r="G80" s="17"/>
      <c r="H80" s="17"/>
      <c r="I80" s="17"/>
      <c r="J80" s="17"/>
      <c r="K80" s="17"/>
      <c r="L80" s="49">
        <v>250</v>
      </c>
      <c r="M80" s="18">
        <v>50</v>
      </c>
      <c r="N80" s="18">
        <v>40</v>
      </c>
      <c r="O80" s="72">
        <f t="shared" si="16"/>
        <v>340</v>
      </c>
      <c r="P80" s="72">
        <v>374.00000000000006</v>
      </c>
      <c r="Q80" s="72">
        <f t="shared" si="17"/>
        <v>93</v>
      </c>
      <c r="R80" s="6">
        <f t="shared" si="14"/>
        <v>372</v>
      </c>
    </row>
    <row r="81" spans="1:18" ht="24" customHeight="1" outlineLevel="1">
      <c r="A81" s="16"/>
      <c r="B81" s="16"/>
      <c r="C81" s="301"/>
      <c r="D81" s="25" t="s">
        <v>85</v>
      </c>
      <c r="E81" s="26" t="s">
        <v>984</v>
      </c>
      <c r="F81" s="17"/>
      <c r="G81" s="17"/>
      <c r="H81" s="17"/>
      <c r="I81" s="17"/>
      <c r="J81" s="17"/>
      <c r="K81" s="17"/>
      <c r="L81" s="49">
        <v>150</v>
      </c>
      <c r="M81" s="18">
        <v>100</v>
      </c>
      <c r="N81" s="18">
        <v>30</v>
      </c>
      <c r="O81" s="72">
        <f t="shared" si="16"/>
        <v>280</v>
      </c>
      <c r="P81" s="72">
        <v>308</v>
      </c>
      <c r="Q81" s="72">
        <f t="shared" si="17"/>
        <v>77</v>
      </c>
      <c r="R81" s="6">
        <f t="shared" si="14"/>
        <v>308</v>
      </c>
    </row>
    <row r="82" spans="1:18" ht="24" customHeight="1" outlineLevel="1">
      <c r="A82" s="16"/>
      <c r="B82" s="16"/>
      <c r="C82" s="301"/>
      <c r="D82" s="25" t="s">
        <v>90</v>
      </c>
      <c r="E82" s="26" t="s">
        <v>983</v>
      </c>
      <c r="F82" s="17"/>
      <c r="G82" s="17"/>
      <c r="H82" s="17"/>
      <c r="I82" s="17"/>
      <c r="J82" s="17"/>
      <c r="K82" s="17"/>
      <c r="L82" s="49">
        <v>100</v>
      </c>
      <c r="M82" s="18">
        <v>30</v>
      </c>
      <c r="N82" s="18">
        <v>40</v>
      </c>
      <c r="O82" s="72">
        <f t="shared" si="16"/>
        <v>170</v>
      </c>
      <c r="P82" s="72">
        <v>187.00000000000003</v>
      </c>
      <c r="Q82" s="72">
        <f t="shared" si="17"/>
        <v>46</v>
      </c>
      <c r="R82" s="6">
        <f t="shared" si="14"/>
        <v>184</v>
      </c>
    </row>
    <row r="83" spans="1:18" ht="24" customHeight="1" outlineLevel="1">
      <c r="A83" s="16"/>
      <c r="B83" s="16"/>
      <c r="C83" s="301"/>
      <c r="D83" s="25" t="s">
        <v>91</v>
      </c>
      <c r="E83" s="26" t="s">
        <v>986</v>
      </c>
      <c r="F83" s="17"/>
      <c r="G83" s="17"/>
      <c r="H83" s="17"/>
      <c r="I83" s="17"/>
      <c r="J83" s="17"/>
      <c r="K83" s="17"/>
      <c r="L83" s="49">
        <v>130</v>
      </c>
      <c r="M83" s="18">
        <v>80</v>
      </c>
      <c r="N83" s="18">
        <v>60</v>
      </c>
      <c r="O83" s="72">
        <f t="shared" si="16"/>
        <v>270</v>
      </c>
      <c r="P83" s="72">
        <v>297</v>
      </c>
      <c r="Q83" s="72">
        <f t="shared" si="17"/>
        <v>74</v>
      </c>
      <c r="R83" s="6">
        <f t="shared" si="14"/>
        <v>296</v>
      </c>
    </row>
    <row r="84" spans="1:18" ht="24" customHeight="1" outlineLevel="1">
      <c r="A84" s="16"/>
      <c r="B84" s="16"/>
      <c r="C84" s="301"/>
      <c r="D84" s="25" t="s">
        <v>92</v>
      </c>
      <c r="E84" s="26" t="s">
        <v>986</v>
      </c>
      <c r="F84" s="17"/>
      <c r="G84" s="17"/>
      <c r="H84" s="17"/>
      <c r="I84" s="17"/>
      <c r="J84" s="17"/>
      <c r="K84" s="17"/>
      <c r="L84" s="49">
        <v>100</v>
      </c>
      <c r="M84" s="18">
        <v>10</v>
      </c>
      <c r="N84" s="18">
        <v>10</v>
      </c>
      <c r="O84" s="72">
        <f t="shared" si="16"/>
        <v>120</v>
      </c>
      <c r="P84" s="72">
        <v>132</v>
      </c>
      <c r="Q84" s="72">
        <f t="shared" si="17"/>
        <v>33</v>
      </c>
      <c r="R84" s="6">
        <f t="shared" si="14"/>
        <v>132</v>
      </c>
    </row>
    <row r="85" spans="1:18" ht="24" customHeight="1" outlineLevel="1">
      <c r="A85" s="16"/>
      <c r="B85" s="16"/>
      <c r="C85" s="301"/>
      <c r="D85" s="25" t="s">
        <v>93</v>
      </c>
      <c r="E85" s="26" t="s">
        <v>983</v>
      </c>
      <c r="F85" s="17"/>
      <c r="G85" s="17"/>
      <c r="H85" s="17"/>
      <c r="I85" s="17"/>
      <c r="J85" s="17"/>
      <c r="K85" s="17"/>
      <c r="L85" s="49">
        <v>170</v>
      </c>
      <c r="M85" s="18">
        <v>30</v>
      </c>
      <c r="N85" s="18">
        <v>20</v>
      </c>
      <c r="O85" s="72">
        <f t="shared" si="16"/>
        <v>220</v>
      </c>
      <c r="P85" s="72">
        <v>242.00000000000003</v>
      </c>
      <c r="Q85" s="72">
        <f t="shared" si="17"/>
        <v>60</v>
      </c>
      <c r="R85" s="6">
        <f t="shared" si="14"/>
        <v>240</v>
      </c>
    </row>
    <row r="86" spans="1:18" ht="24" customHeight="1" outlineLevel="1">
      <c r="A86" s="16"/>
      <c r="B86" s="16"/>
      <c r="C86" s="301"/>
      <c r="D86" s="25" t="s">
        <v>94</v>
      </c>
      <c r="E86" s="26" t="s">
        <v>983</v>
      </c>
      <c r="F86" s="17"/>
      <c r="G86" s="17"/>
      <c r="H86" s="17"/>
      <c r="I86" s="17"/>
      <c r="J86" s="17"/>
      <c r="K86" s="17"/>
      <c r="L86" s="49">
        <v>100</v>
      </c>
      <c r="M86" s="18">
        <v>90</v>
      </c>
      <c r="N86" s="18">
        <v>30</v>
      </c>
      <c r="O86" s="72">
        <f t="shared" si="16"/>
        <v>220</v>
      </c>
      <c r="P86" s="72">
        <v>242.00000000000003</v>
      </c>
      <c r="Q86" s="72">
        <f t="shared" si="17"/>
        <v>60</v>
      </c>
      <c r="R86" s="6">
        <f t="shared" si="14"/>
        <v>240</v>
      </c>
    </row>
    <row r="87" spans="1:18" ht="24" customHeight="1" outlineLevel="1">
      <c r="A87" s="16"/>
      <c r="B87" s="16"/>
      <c r="C87" s="301"/>
      <c r="D87" s="350" t="s">
        <v>977</v>
      </c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6">
        <f t="shared" si="14"/>
        <v>0</v>
      </c>
    </row>
    <row r="88" spans="1:18" ht="24" customHeight="1" outlineLevel="1">
      <c r="A88" s="16"/>
      <c r="B88" s="16"/>
      <c r="C88" s="301"/>
      <c r="D88" s="31" t="s">
        <v>95</v>
      </c>
      <c r="E88" s="26" t="s">
        <v>1142</v>
      </c>
      <c r="F88" s="17"/>
      <c r="G88" s="17"/>
      <c r="H88" s="17"/>
      <c r="I88" s="17"/>
      <c r="J88" s="17"/>
      <c r="K88" s="17"/>
      <c r="L88" s="49">
        <v>170</v>
      </c>
      <c r="M88" s="18">
        <v>0</v>
      </c>
      <c r="N88" s="18">
        <v>0</v>
      </c>
      <c r="O88" s="72">
        <f>SUM(L88:N88)</f>
        <v>170</v>
      </c>
      <c r="P88" s="72">
        <v>187.00000000000003</v>
      </c>
      <c r="Q88" s="72">
        <f>ROUNDDOWN(P88/4,0)</f>
        <v>46</v>
      </c>
      <c r="R88" s="6">
        <f t="shared" si="14"/>
        <v>184</v>
      </c>
    </row>
    <row r="89" spans="1:18" ht="24" customHeight="1" outlineLevel="1">
      <c r="A89" s="16"/>
      <c r="B89" s="16"/>
      <c r="C89" s="301"/>
      <c r="D89" s="31" t="s">
        <v>988</v>
      </c>
      <c r="E89" s="26" t="s">
        <v>1139</v>
      </c>
      <c r="F89" s="17"/>
      <c r="G89" s="17"/>
      <c r="H89" s="17"/>
      <c r="I89" s="17"/>
      <c r="J89" s="17"/>
      <c r="K89" s="17"/>
      <c r="L89" s="49">
        <v>600</v>
      </c>
      <c r="M89" s="18">
        <v>100</v>
      </c>
      <c r="N89" s="18">
        <v>0</v>
      </c>
      <c r="O89" s="72">
        <f>SUM(L89:N89)</f>
        <v>700</v>
      </c>
      <c r="P89" s="72">
        <v>770.00000000000011</v>
      </c>
      <c r="Q89" s="72">
        <f>ROUNDDOWN(P89/4,0)</f>
        <v>192</v>
      </c>
      <c r="R89" s="6">
        <f t="shared" si="14"/>
        <v>768</v>
      </c>
    </row>
    <row r="90" spans="1:18" ht="24" customHeight="1" outlineLevel="1">
      <c r="A90" s="16"/>
      <c r="B90" s="16"/>
      <c r="C90" s="301"/>
      <c r="D90" s="311" t="s">
        <v>978</v>
      </c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6">
        <f t="shared" si="14"/>
        <v>0</v>
      </c>
    </row>
    <row r="91" spans="1:18" ht="24" customHeight="1" outlineLevel="1">
      <c r="A91" s="16"/>
      <c r="B91" s="16"/>
      <c r="C91" s="302"/>
      <c r="D91" s="31" t="s">
        <v>44</v>
      </c>
      <c r="E91" s="26" t="s">
        <v>1197</v>
      </c>
      <c r="F91" s="73"/>
      <c r="G91" s="73"/>
      <c r="H91" s="73"/>
      <c r="I91" s="73"/>
      <c r="J91" s="73"/>
      <c r="K91" s="73"/>
      <c r="L91" s="73"/>
      <c r="M91" s="18"/>
      <c r="N91" s="18"/>
      <c r="O91" s="72">
        <f>SUM(L91:N91)</f>
        <v>0</v>
      </c>
      <c r="P91" s="72">
        <v>0</v>
      </c>
      <c r="Q91" s="72">
        <f>O91*1.1</f>
        <v>0</v>
      </c>
      <c r="R91" s="6">
        <f t="shared" si="14"/>
        <v>0</v>
      </c>
    </row>
    <row r="92" spans="1:18" ht="24" customHeight="1">
      <c r="A92" s="16"/>
      <c r="B92" s="16"/>
      <c r="C92" s="104" t="s">
        <v>83</v>
      </c>
      <c r="D92" s="91" t="s">
        <v>45</v>
      </c>
      <c r="E92" s="89"/>
      <c r="F92" s="37">
        <f t="shared" ref="F92:N92" si="18">SUM(F74:F91)</f>
        <v>0</v>
      </c>
      <c r="G92" s="37">
        <f t="shared" si="18"/>
        <v>0</v>
      </c>
      <c r="H92" s="37">
        <f t="shared" si="18"/>
        <v>0</v>
      </c>
      <c r="I92" s="37">
        <f t="shared" si="18"/>
        <v>0</v>
      </c>
      <c r="J92" s="37">
        <f t="shared" si="18"/>
        <v>0</v>
      </c>
      <c r="K92" s="37">
        <f t="shared" si="18"/>
        <v>0</v>
      </c>
      <c r="L92" s="37">
        <f t="shared" si="18"/>
        <v>3626</v>
      </c>
      <c r="M92" s="37">
        <f t="shared" si="18"/>
        <v>1215</v>
      </c>
      <c r="N92" s="37">
        <f t="shared" si="18"/>
        <v>420</v>
      </c>
      <c r="O92" s="37">
        <f>SUM(O74:O91)</f>
        <v>5261</v>
      </c>
      <c r="P92" s="37">
        <v>5787.1</v>
      </c>
      <c r="Q92" s="37">
        <f>SUM(Q74:Q91)</f>
        <v>1441</v>
      </c>
      <c r="R92" s="6">
        <f t="shared" si="14"/>
        <v>5764</v>
      </c>
    </row>
    <row r="93" spans="1:18" ht="24" customHeight="1" outlineLevel="1">
      <c r="A93" s="16"/>
      <c r="B93" s="16"/>
      <c r="C93" s="300" t="s">
        <v>96</v>
      </c>
      <c r="D93" s="15" t="s">
        <v>97</v>
      </c>
      <c r="E93" s="26"/>
      <c r="F93" s="17"/>
      <c r="G93" s="17"/>
      <c r="H93" s="17"/>
      <c r="I93" s="17"/>
      <c r="J93" s="17"/>
      <c r="K93" s="17"/>
      <c r="L93" s="49">
        <v>300</v>
      </c>
      <c r="M93" s="18"/>
      <c r="N93" s="18"/>
      <c r="O93" s="72">
        <f>SUM(L93:N93)</f>
        <v>300</v>
      </c>
      <c r="P93" s="72">
        <v>330</v>
      </c>
      <c r="Q93" s="72">
        <f>ROUNDDOWN(P93/4,0)</f>
        <v>82</v>
      </c>
      <c r="R93" s="6">
        <f t="shared" si="14"/>
        <v>328</v>
      </c>
    </row>
    <row r="94" spans="1:18" ht="24" customHeight="1" outlineLevel="1">
      <c r="A94" s="16"/>
      <c r="B94" s="16"/>
      <c r="C94" s="301"/>
      <c r="D94" s="313" t="s">
        <v>976</v>
      </c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6">
        <f t="shared" si="14"/>
        <v>0</v>
      </c>
    </row>
    <row r="95" spans="1:18" ht="24" customHeight="1" outlineLevel="1">
      <c r="A95" s="16"/>
      <c r="B95" s="16"/>
      <c r="C95" s="301"/>
      <c r="D95" s="25" t="s">
        <v>96</v>
      </c>
      <c r="E95" s="26" t="s">
        <v>32</v>
      </c>
      <c r="F95" s="17"/>
      <c r="G95" s="17"/>
      <c r="H95" s="17"/>
      <c r="I95" s="17"/>
      <c r="J95" s="17"/>
      <c r="K95" s="17"/>
      <c r="L95" s="49">
        <v>800</v>
      </c>
      <c r="M95" s="18">
        <v>200</v>
      </c>
      <c r="N95" s="18">
        <v>12</v>
      </c>
      <c r="O95" s="72">
        <f>SUM(F95:N95)</f>
        <v>1012</v>
      </c>
      <c r="P95" s="72">
        <v>1113.2</v>
      </c>
      <c r="Q95" s="72">
        <f t="shared" ref="Q95:Q100" si="19">ROUNDDOWN(P95/4,0)</f>
        <v>278</v>
      </c>
      <c r="R95" s="6">
        <f t="shared" si="14"/>
        <v>1112</v>
      </c>
    </row>
    <row r="96" spans="1:18" ht="24" customHeight="1" outlineLevel="1">
      <c r="A96" s="16"/>
      <c r="B96" s="16"/>
      <c r="C96" s="301"/>
      <c r="D96" s="25" t="s">
        <v>102</v>
      </c>
      <c r="E96" s="26" t="s">
        <v>32</v>
      </c>
      <c r="F96" s="17"/>
      <c r="G96" s="17"/>
      <c r="H96" s="17"/>
      <c r="I96" s="17"/>
      <c r="J96" s="17"/>
      <c r="K96" s="17"/>
      <c r="L96" s="49"/>
      <c r="M96" s="18"/>
      <c r="N96" s="18"/>
      <c r="O96" s="72">
        <v>600</v>
      </c>
      <c r="P96" s="72">
        <v>660</v>
      </c>
      <c r="Q96" s="72">
        <f t="shared" si="19"/>
        <v>165</v>
      </c>
      <c r="R96" s="6">
        <f t="shared" si="14"/>
        <v>660</v>
      </c>
    </row>
    <row r="97" spans="1:18" ht="24" customHeight="1" outlineLevel="1">
      <c r="A97" s="16"/>
      <c r="B97" s="16"/>
      <c r="C97" s="301"/>
      <c r="D97" s="25" t="s">
        <v>98</v>
      </c>
      <c r="E97" s="26" t="s">
        <v>983</v>
      </c>
      <c r="F97" s="17"/>
      <c r="G97" s="17"/>
      <c r="H97" s="17"/>
      <c r="I97" s="17"/>
      <c r="J97" s="17"/>
      <c r="K97" s="17"/>
      <c r="L97" s="49">
        <v>150</v>
      </c>
      <c r="M97" s="18">
        <v>150</v>
      </c>
      <c r="N97" s="18">
        <v>7</v>
      </c>
      <c r="O97" s="72">
        <f>SUM(F97:N97)</f>
        <v>307</v>
      </c>
      <c r="P97" s="72">
        <v>337.70000000000005</v>
      </c>
      <c r="Q97" s="72">
        <f t="shared" si="19"/>
        <v>84</v>
      </c>
      <c r="R97" s="6">
        <f t="shared" si="14"/>
        <v>336</v>
      </c>
    </row>
    <row r="98" spans="1:18" ht="24" customHeight="1" outlineLevel="1">
      <c r="A98" s="16"/>
      <c r="B98" s="16"/>
      <c r="C98" s="301"/>
      <c r="D98" s="25" t="s">
        <v>99</v>
      </c>
      <c r="E98" s="26" t="s">
        <v>983</v>
      </c>
      <c r="F98" s="17"/>
      <c r="G98" s="17"/>
      <c r="H98" s="17"/>
      <c r="I98" s="17"/>
      <c r="J98" s="17"/>
      <c r="K98" s="17"/>
      <c r="L98" s="49"/>
      <c r="M98" s="18"/>
      <c r="N98" s="18"/>
      <c r="O98" s="72">
        <v>257</v>
      </c>
      <c r="P98" s="72">
        <v>282.70000000000005</v>
      </c>
      <c r="Q98" s="72">
        <f t="shared" si="19"/>
        <v>70</v>
      </c>
      <c r="R98" s="6">
        <f t="shared" si="14"/>
        <v>280</v>
      </c>
    </row>
    <row r="99" spans="1:18" ht="24" customHeight="1" outlineLevel="1">
      <c r="A99" s="16"/>
      <c r="B99" s="16"/>
      <c r="C99" s="301"/>
      <c r="D99" s="25" t="s">
        <v>101</v>
      </c>
      <c r="E99" s="26" t="s">
        <v>983</v>
      </c>
      <c r="F99" s="17"/>
      <c r="G99" s="17"/>
      <c r="H99" s="17"/>
      <c r="I99" s="17"/>
      <c r="J99" s="17"/>
      <c r="K99" s="17"/>
      <c r="L99" s="49"/>
      <c r="M99" s="18"/>
      <c r="N99" s="18"/>
      <c r="O99" s="72">
        <v>467</v>
      </c>
      <c r="P99" s="72">
        <v>513.70000000000005</v>
      </c>
      <c r="Q99" s="72">
        <f t="shared" si="19"/>
        <v>128</v>
      </c>
      <c r="R99" s="6">
        <f t="shared" si="14"/>
        <v>512</v>
      </c>
    </row>
    <row r="100" spans="1:18" ht="24" customHeight="1" outlineLevel="1">
      <c r="A100" s="16"/>
      <c r="B100" s="16"/>
      <c r="C100" s="301"/>
      <c r="D100" s="25" t="s">
        <v>100</v>
      </c>
      <c r="E100" s="26" t="s">
        <v>986</v>
      </c>
      <c r="F100" s="17"/>
      <c r="G100" s="17"/>
      <c r="H100" s="17"/>
      <c r="I100" s="17"/>
      <c r="J100" s="17"/>
      <c r="K100" s="17"/>
      <c r="L100" s="49"/>
      <c r="M100" s="18"/>
      <c r="N100" s="18"/>
      <c r="O100" s="72">
        <v>257</v>
      </c>
      <c r="P100" s="72">
        <v>282.70000000000005</v>
      </c>
      <c r="Q100" s="72">
        <f t="shared" si="19"/>
        <v>70</v>
      </c>
      <c r="R100" s="6">
        <f t="shared" si="14"/>
        <v>280</v>
      </c>
    </row>
    <row r="101" spans="1:18" ht="24" customHeight="1" outlineLevel="1">
      <c r="A101" s="16"/>
      <c r="B101" s="16"/>
      <c r="C101" s="301"/>
      <c r="D101" s="311" t="s">
        <v>978</v>
      </c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6">
        <f t="shared" si="14"/>
        <v>0</v>
      </c>
    </row>
    <row r="102" spans="1:18" ht="24" customHeight="1" outlineLevel="1">
      <c r="A102" s="16"/>
      <c r="B102" s="16"/>
      <c r="C102" s="302"/>
      <c r="D102" s="15" t="s">
        <v>44</v>
      </c>
      <c r="E102" s="26" t="s">
        <v>1197</v>
      </c>
      <c r="F102" s="73"/>
      <c r="G102" s="73"/>
      <c r="H102" s="73"/>
      <c r="I102" s="73"/>
      <c r="J102" s="73"/>
      <c r="K102" s="73"/>
      <c r="L102" s="73"/>
      <c r="M102" s="18">
        <v>0</v>
      </c>
      <c r="N102" s="18">
        <v>0</v>
      </c>
      <c r="O102" s="72">
        <f>SUM(L102:N102)</f>
        <v>0</v>
      </c>
      <c r="P102" s="72">
        <v>0</v>
      </c>
      <c r="Q102" s="72">
        <f>O102*1.1</f>
        <v>0</v>
      </c>
      <c r="R102" s="6">
        <f t="shared" si="14"/>
        <v>0</v>
      </c>
    </row>
    <row r="103" spans="1:18" ht="24" customHeight="1">
      <c r="A103" s="16"/>
      <c r="B103" s="16"/>
      <c r="C103" s="104" t="s">
        <v>96</v>
      </c>
      <c r="D103" s="91" t="s">
        <v>45</v>
      </c>
      <c r="E103" s="89"/>
      <c r="F103" s="37">
        <f t="shared" ref="F103:O103" si="20">SUM(F93:F102)</f>
        <v>0</v>
      </c>
      <c r="G103" s="37">
        <f t="shared" si="20"/>
        <v>0</v>
      </c>
      <c r="H103" s="37">
        <f t="shared" si="20"/>
        <v>0</v>
      </c>
      <c r="I103" s="37">
        <f t="shared" si="20"/>
        <v>0</v>
      </c>
      <c r="J103" s="37">
        <f t="shared" si="20"/>
        <v>0</v>
      </c>
      <c r="K103" s="37">
        <f t="shared" si="20"/>
        <v>0</v>
      </c>
      <c r="L103" s="37">
        <f t="shared" si="20"/>
        <v>1250</v>
      </c>
      <c r="M103" s="37">
        <f t="shared" si="20"/>
        <v>350</v>
      </c>
      <c r="N103" s="37">
        <f t="shared" si="20"/>
        <v>19</v>
      </c>
      <c r="O103" s="37">
        <f t="shared" si="20"/>
        <v>3200</v>
      </c>
      <c r="P103" s="37">
        <v>3519.9999999999991</v>
      </c>
      <c r="Q103" s="37">
        <f>SUM(Q93:Q102)</f>
        <v>877</v>
      </c>
      <c r="R103" s="6">
        <f t="shared" si="14"/>
        <v>3508</v>
      </c>
    </row>
    <row r="104" spans="1:18" ht="24" customHeight="1" outlineLevel="1">
      <c r="A104" s="16"/>
      <c r="B104" s="16"/>
      <c r="C104" s="315" t="s">
        <v>109</v>
      </c>
      <c r="D104" s="15" t="s">
        <v>110</v>
      </c>
      <c r="E104" s="26"/>
      <c r="F104" s="17"/>
      <c r="G104" s="17"/>
      <c r="H104" s="17"/>
      <c r="I104" s="17"/>
      <c r="J104" s="17"/>
      <c r="K104" s="17"/>
      <c r="L104" s="49">
        <v>130</v>
      </c>
      <c r="M104" s="18"/>
      <c r="N104" s="18"/>
      <c r="O104" s="72">
        <f>SUM(L104:N104)</f>
        <v>130</v>
      </c>
      <c r="P104" s="72">
        <v>143</v>
      </c>
      <c r="Q104" s="72">
        <f>ROUNDDOWN(P104/4,0)</f>
        <v>35</v>
      </c>
      <c r="R104" s="6">
        <f t="shared" si="14"/>
        <v>140</v>
      </c>
    </row>
    <row r="105" spans="1:18" ht="24" customHeight="1" outlineLevel="1">
      <c r="A105" s="16"/>
      <c r="B105" s="16"/>
      <c r="C105" s="316"/>
      <c r="D105" s="313" t="s">
        <v>976</v>
      </c>
      <c r="E105" s="314"/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6">
        <f t="shared" si="14"/>
        <v>0</v>
      </c>
    </row>
    <row r="106" spans="1:18" ht="24" customHeight="1" outlineLevel="1">
      <c r="A106" s="16"/>
      <c r="B106" s="16"/>
      <c r="C106" s="316"/>
      <c r="D106" s="25" t="s">
        <v>109</v>
      </c>
      <c r="E106" s="26" t="s">
        <v>59</v>
      </c>
      <c r="F106" s="17"/>
      <c r="G106" s="17"/>
      <c r="H106" s="17"/>
      <c r="I106" s="17"/>
      <c r="J106" s="17"/>
      <c r="K106" s="17"/>
      <c r="L106" s="49">
        <v>2000</v>
      </c>
      <c r="M106" s="18">
        <v>60</v>
      </c>
      <c r="N106" s="18">
        <v>70</v>
      </c>
      <c r="O106" s="72">
        <f t="shared" ref="O106:O117" si="21">SUM(L106:N106)</f>
        <v>2130</v>
      </c>
      <c r="P106" s="72">
        <v>2343</v>
      </c>
      <c r="Q106" s="72">
        <f t="shared" ref="Q106:Q117" si="22">ROUNDDOWN(P106/4,0)</f>
        <v>585</v>
      </c>
      <c r="R106" s="6">
        <f t="shared" si="14"/>
        <v>2340</v>
      </c>
    </row>
    <row r="107" spans="1:18" ht="24" customHeight="1" outlineLevel="1">
      <c r="A107" s="16"/>
      <c r="B107" s="16"/>
      <c r="C107" s="316"/>
      <c r="D107" s="25" t="s">
        <v>118</v>
      </c>
      <c r="E107" s="26" t="s">
        <v>32</v>
      </c>
      <c r="F107" s="17"/>
      <c r="G107" s="17"/>
      <c r="H107" s="17"/>
      <c r="I107" s="17"/>
      <c r="J107" s="17"/>
      <c r="K107" s="17"/>
      <c r="L107" s="49">
        <v>1130</v>
      </c>
      <c r="M107" s="18">
        <v>50</v>
      </c>
      <c r="N107" s="18">
        <v>50</v>
      </c>
      <c r="O107" s="72">
        <f t="shared" si="21"/>
        <v>1230</v>
      </c>
      <c r="P107" s="72">
        <v>1353</v>
      </c>
      <c r="Q107" s="72">
        <f t="shared" si="22"/>
        <v>338</v>
      </c>
      <c r="R107" s="6">
        <f t="shared" si="14"/>
        <v>1352</v>
      </c>
    </row>
    <row r="108" spans="1:18" ht="24" customHeight="1" outlineLevel="1">
      <c r="A108" s="16"/>
      <c r="B108" s="16"/>
      <c r="C108" s="316"/>
      <c r="D108" s="31" t="s">
        <v>112</v>
      </c>
      <c r="E108" s="26" t="s">
        <v>989</v>
      </c>
      <c r="F108" s="17"/>
      <c r="G108" s="17"/>
      <c r="H108" s="17"/>
      <c r="I108" s="17"/>
      <c r="J108" s="17"/>
      <c r="K108" s="17"/>
      <c r="L108" s="49">
        <v>200</v>
      </c>
      <c r="M108" s="18">
        <v>20</v>
      </c>
      <c r="N108" s="18">
        <v>20</v>
      </c>
      <c r="O108" s="72">
        <f t="shared" si="21"/>
        <v>240</v>
      </c>
      <c r="P108" s="72">
        <v>264</v>
      </c>
      <c r="Q108" s="72">
        <f t="shared" si="22"/>
        <v>66</v>
      </c>
      <c r="R108" s="6">
        <f t="shared" si="14"/>
        <v>264</v>
      </c>
    </row>
    <row r="109" spans="1:18" ht="24" customHeight="1" outlineLevel="1">
      <c r="A109" s="16"/>
      <c r="B109" s="16"/>
      <c r="C109" s="316"/>
      <c r="D109" s="25" t="s">
        <v>111</v>
      </c>
      <c r="E109" s="26" t="s">
        <v>984</v>
      </c>
      <c r="F109" s="17"/>
      <c r="G109" s="17"/>
      <c r="H109" s="17"/>
      <c r="I109" s="17"/>
      <c r="J109" s="17"/>
      <c r="K109" s="17"/>
      <c r="L109" s="49">
        <v>200</v>
      </c>
      <c r="M109" s="18">
        <v>20</v>
      </c>
      <c r="N109" s="18">
        <v>20</v>
      </c>
      <c r="O109" s="72">
        <f t="shared" si="21"/>
        <v>240</v>
      </c>
      <c r="P109" s="72">
        <v>264</v>
      </c>
      <c r="Q109" s="72">
        <f t="shared" si="22"/>
        <v>66</v>
      </c>
      <c r="R109" s="6">
        <f t="shared" si="14"/>
        <v>264</v>
      </c>
    </row>
    <row r="110" spans="1:18" ht="24" customHeight="1" outlineLevel="1">
      <c r="A110" s="16"/>
      <c r="B110" s="16"/>
      <c r="C110" s="316"/>
      <c r="D110" s="25" t="s">
        <v>113</v>
      </c>
      <c r="E110" s="26" t="s">
        <v>983</v>
      </c>
      <c r="F110" s="17"/>
      <c r="G110" s="17"/>
      <c r="H110" s="17"/>
      <c r="I110" s="17"/>
      <c r="J110" s="17"/>
      <c r="K110" s="17"/>
      <c r="L110" s="49">
        <v>120</v>
      </c>
      <c r="M110" s="18">
        <v>10</v>
      </c>
      <c r="N110" s="18">
        <v>10</v>
      </c>
      <c r="O110" s="72">
        <f t="shared" si="21"/>
        <v>140</v>
      </c>
      <c r="P110" s="72">
        <v>154</v>
      </c>
      <c r="Q110" s="72">
        <f t="shared" si="22"/>
        <v>38</v>
      </c>
      <c r="R110" s="6">
        <f t="shared" si="14"/>
        <v>152</v>
      </c>
    </row>
    <row r="111" spans="1:18" ht="24" customHeight="1" outlineLevel="1">
      <c r="A111" s="16"/>
      <c r="B111" s="16"/>
      <c r="C111" s="316"/>
      <c r="D111" s="25" t="s">
        <v>115</v>
      </c>
      <c r="E111" s="26" t="s">
        <v>983</v>
      </c>
      <c r="F111" s="17"/>
      <c r="G111" s="17"/>
      <c r="H111" s="17"/>
      <c r="I111" s="17"/>
      <c r="J111" s="17"/>
      <c r="K111" s="17"/>
      <c r="L111" s="49">
        <v>135</v>
      </c>
      <c r="M111" s="18">
        <v>10</v>
      </c>
      <c r="N111" s="18">
        <v>10</v>
      </c>
      <c r="O111" s="72">
        <f t="shared" si="21"/>
        <v>155</v>
      </c>
      <c r="P111" s="72">
        <v>170.5</v>
      </c>
      <c r="Q111" s="72">
        <f t="shared" si="22"/>
        <v>42</v>
      </c>
      <c r="R111" s="6">
        <f t="shared" si="14"/>
        <v>168</v>
      </c>
    </row>
    <row r="112" spans="1:18" ht="24" customHeight="1" outlineLevel="1">
      <c r="A112" s="16"/>
      <c r="B112" s="16"/>
      <c r="C112" s="316"/>
      <c r="D112" s="25" t="s">
        <v>116</v>
      </c>
      <c r="E112" s="26" t="s">
        <v>983</v>
      </c>
      <c r="F112" s="17"/>
      <c r="G112" s="17"/>
      <c r="H112" s="17"/>
      <c r="I112" s="17"/>
      <c r="J112" s="17"/>
      <c r="K112" s="17"/>
      <c r="L112" s="49">
        <v>100</v>
      </c>
      <c r="M112" s="18">
        <v>10</v>
      </c>
      <c r="N112" s="18">
        <v>10</v>
      </c>
      <c r="O112" s="72">
        <f t="shared" si="21"/>
        <v>120</v>
      </c>
      <c r="P112" s="72">
        <v>132</v>
      </c>
      <c r="Q112" s="72">
        <f t="shared" si="22"/>
        <v>33</v>
      </c>
      <c r="R112" s="6">
        <f t="shared" si="14"/>
        <v>132</v>
      </c>
    </row>
    <row r="113" spans="1:18" ht="24" customHeight="1" outlineLevel="1">
      <c r="A113" s="16"/>
      <c r="B113" s="16"/>
      <c r="C113" s="316"/>
      <c r="D113" s="25" t="s">
        <v>119</v>
      </c>
      <c r="E113" s="26" t="s">
        <v>983</v>
      </c>
      <c r="F113" s="17"/>
      <c r="G113" s="17"/>
      <c r="H113" s="17"/>
      <c r="I113" s="17"/>
      <c r="J113" s="17"/>
      <c r="K113" s="17"/>
      <c r="L113" s="49">
        <v>120</v>
      </c>
      <c r="M113" s="18">
        <v>45</v>
      </c>
      <c r="N113" s="18">
        <v>20</v>
      </c>
      <c r="O113" s="72">
        <f t="shared" si="21"/>
        <v>185</v>
      </c>
      <c r="P113" s="72">
        <v>203.50000000000003</v>
      </c>
      <c r="Q113" s="72">
        <f t="shared" si="22"/>
        <v>50</v>
      </c>
      <c r="R113" s="6">
        <f t="shared" si="14"/>
        <v>200</v>
      </c>
    </row>
    <row r="114" spans="1:18" ht="24" customHeight="1" outlineLevel="1">
      <c r="A114" s="16"/>
      <c r="B114" s="16"/>
      <c r="C114" s="316"/>
      <c r="D114" s="25" t="s">
        <v>120</v>
      </c>
      <c r="E114" s="26" t="s">
        <v>983</v>
      </c>
      <c r="F114" s="17"/>
      <c r="G114" s="17"/>
      <c r="H114" s="17"/>
      <c r="I114" s="17"/>
      <c r="J114" s="17"/>
      <c r="K114" s="17"/>
      <c r="L114" s="49">
        <v>115</v>
      </c>
      <c r="M114" s="18">
        <v>40</v>
      </c>
      <c r="N114" s="18">
        <v>20</v>
      </c>
      <c r="O114" s="72">
        <f t="shared" si="21"/>
        <v>175</v>
      </c>
      <c r="P114" s="72">
        <v>192.50000000000003</v>
      </c>
      <c r="Q114" s="72">
        <f t="shared" si="22"/>
        <v>48</v>
      </c>
      <c r="R114" s="6">
        <f t="shared" si="14"/>
        <v>192</v>
      </c>
    </row>
    <row r="115" spans="1:18" ht="24" customHeight="1" outlineLevel="1">
      <c r="A115" s="16"/>
      <c r="B115" s="16"/>
      <c r="C115" s="316"/>
      <c r="D115" s="25" t="s">
        <v>121</v>
      </c>
      <c r="E115" s="26" t="s">
        <v>983</v>
      </c>
      <c r="F115" s="17"/>
      <c r="G115" s="17"/>
      <c r="H115" s="17"/>
      <c r="I115" s="17"/>
      <c r="J115" s="17"/>
      <c r="K115" s="17"/>
      <c r="L115" s="49">
        <v>120</v>
      </c>
      <c r="M115" s="18">
        <v>10</v>
      </c>
      <c r="N115" s="18">
        <v>10</v>
      </c>
      <c r="O115" s="72">
        <f t="shared" si="21"/>
        <v>140</v>
      </c>
      <c r="P115" s="72">
        <v>154</v>
      </c>
      <c r="Q115" s="72">
        <f t="shared" si="22"/>
        <v>38</v>
      </c>
      <c r="R115" s="6">
        <f t="shared" si="14"/>
        <v>152</v>
      </c>
    </row>
    <row r="116" spans="1:18" ht="24" customHeight="1" outlineLevel="1">
      <c r="A116" s="16"/>
      <c r="B116" s="16"/>
      <c r="C116" s="316"/>
      <c r="D116" s="25" t="s">
        <v>117</v>
      </c>
      <c r="E116" s="26" t="s">
        <v>986</v>
      </c>
      <c r="F116" s="17"/>
      <c r="G116" s="17"/>
      <c r="H116" s="17"/>
      <c r="I116" s="17"/>
      <c r="J116" s="17"/>
      <c r="K116" s="17"/>
      <c r="L116" s="49">
        <v>100</v>
      </c>
      <c r="M116" s="18">
        <v>30</v>
      </c>
      <c r="N116" s="18">
        <v>20</v>
      </c>
      <c r="O116" s="72">
        <f t="shared" si="21"/>
        <v>150</v>
      </c>
      <c r="P116" s="72">
        <v>165</v>
      </c>
      <c r="Q116" s="72">
        <f t="shared" si="22"/>
        <v>41</v>
      </c>
      <c r="R116" s="6">
        <f t="shared" si="14"/>
        <v>164</v>
      </c>
    </row>
    <row r="117" spans="1:18" ht="24" customHeight="1" outlineLevel="1">
      <c r="A117" s="16"/>
      <c r="B117" s="16"/>
      <c r="C117" s="316"/>
      <c r="D117" s="25" t="s">
        <v>114</v>
      </c>
      <c r="E117" s="26" t="s">
        <v>986</v>
      </c>
      <c r="F117" s="17"/>
      <c r="G117" s="17"/>
      <c r="H117" s="17"/>
      <c r="I117" s="17"/>
      <c r="J117" s="17"/>
      <c r="K117" s="17"/>
      <c r="L117" s="49">
        <v>100</v>
      </c>
      <c r="M117" s="18">
        <v>40</v>
      </c>
      <c r="N117" s="18">
        <v>25</v>
      </c>
      <c r="O117" s="72">
        <f t="shared" si="21"/>
        <v>165</v>
      </c>
      <c r="P117" s="72">
        <v>181.50000000000003</v>
      </c>
      <c r="Q117" s="72">
        <f t="shared" si="22"/>
        <v>45</v>
      </c>
      <c r="R117" s="6">
        <f t="shared" si="14"/>
        <v>180</v>
      </c>
    </row>
    <row r="118" spans="1:18" ht="24" customHeight="1" outlineLevel="1">
      <c r="A118" s="16"/>
      <c r="B118" s="16"/>
      <c r="C118" s="316"/>
      <c r="D118" s="350" t="s">
        <v>977</v>
      </c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6">
        <f t="shared" si="14"/>
        <v>0</v>
      </c>
    </row>
    <row r="119" spans="1:18" ht="24" customHeight="1" outlineLevel="1">
      <c r="A119" s="16"/>
      <c r="B119" s="16"/>
      <c r="C119" s="316"/>
      <c r="D119" s="15" t="s">
        <v>1141</v>
      </c>
      <c r="E119" s="26" t="s">
        <v>1139</v>
      </c>
      <c r="F119" s="17"/>
      <c r="G119" s="17"/>
      <c r="H119" s="17"/>
      <c r="I119" s="17"/>
      <c r="J119" s="17"/>
      <c r="K119" s="17"/>
      <c r="L119" s="49">
        <v>140</v>
      </c>
      <c r="M119" s="18"/>
      <c r="N119" s="18"/>
      <c r="O119" s="72">
        <f>SUM(L119:N119)</f>
        <v>140</v>
      </c>
      <c r="P119" s="72">
        <v>154</v>
      </c>
      <c r="Q119" s="72">
        <f>ROUNDDOWN(P119/4,0)</f>
        <v>38</v>
      </c>
      <c r="R119" s="6">
        <f t="shared" si="14"/>
        <v>152</v>
      </c>
    </row>
    <row r="120" spans="1:18" ht="24" customHeight="1" outlineLevel="1">
      <c r="A120" s="16"/>
      <c r="B120" s="16"/>
      <c r="C120" s="316"/>
      <c r="D120" s="311" t="s">
        <v>978</v>
      </c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6">
        <f t="shared" si="14"/>
        <v>0</v>
      </c>
    </row>
    <row r="121" spans="1:18" ht="24" customHeight="1" outlineLevel="1">
      <c r="A121" s="16"/>
      <c r="B121" s="16"/>
      <c r="C121" s="317"/>
      <c r="D121" s="15" t="s">
        <v>44</v>
      </c>
      <c r="E121" s="26" t="s">
        <v>1197</v>
      </c>
      <c r="F121" s="73"/>
      <c r="G121" s="73"/>
      <c r="H121" s="73"/>
      <c r="I121" s="73"/>
      <c r="J121" s="73"/>
      <c r="K121" s="73"/>
      <c r="L121" s="73"/>
      <c r="M121" s="18"/>
      <c r="N121" s="18"/>
      <c r="O121" s="72">
        <f>SUM(L121:N121)</f>
        <v>0</v>
      </c>
      <c r="P121" s="72">
        <v>0</v>
      </c>
      <c r="Q121" s="72">
        <f>O121*1.1</f>
        <v>0</v>
      </c>
      <c r="R121" s="6">
        <f t="shared" si="14"/>
        <v>0</v>
      </c>
    </row>
    <row r="122" spans="1:18" ht="24" customHeight="1">
      <c r="A122" s="16"/>
      <c r="B122" s="16"/>
      <c r="C122" s="104" t="s">
        <v>109</v>
      </c>
      <c r="D122" s="91" t="s">
        <v>45</v>
      </c>
      <c r="E122" s="89"/>
      <c r="F122" s="37">
        <f t="shared" ref="F122:O122" si="23">SUM(F104:F121)</f>
        <v>0</v>
      </c>
      <c r="G122" s="37">
        <f t="shared" si="23"/>
        <v>0</v>
      </c>
      <c r="H122" s="37">
        <f t="shared" si="23"/>
        <v>0</v>
      </c>
      <c r="I122" s="37">
        <f t="shared" si="23"/>
        <v>0</v>
      </c>
      <c r="J122" s="37">
        <f t="shared" si="23"/>
        <v>0</v>
      </c>
      <c r="K122" s="37">
        <f t="shared" si="23"/>
        <v>0</v>
      </c>
      <c r="L122" s="37">
        <f t="shared" si="23"/>
        <v>4710</v>
      </c>
      <c r="M122" s="37">
        <f t="shared" si="23"/>
        <v>345</v>
      </c>
      <c r="N122" s="37">
        <f t="shared" si="23"/>
        <v>285</v>
      </c>
      <c r="O122" s="37">
        <f t="shared" si="23"/>
        <v>5340</v>
      </c>
      <c r="P122" s="37">
        <v>5874</v>
      </c>
      <c r="Q122" s="37">
        <f>SUM(Q104:Q121)</f>
        <v>1463</v>
      </c>
      <c r="R122" s="6">
        <f t="shared" si="14"/>
        <v>5852</v>
      </c>
    </row>
    <row r="123" spans="1:18" ht="24" customHeight="1" outlineLevel="1">
      <c r="A123" s="16"/>
      <c r="B123" s="16"/>
      <c r="C123" s="297" t="s">
        <v>195</v>
      </c>
      <c r="D123" s="15" t="s">
        <v>196</v>
      </c>
      <c r="E123" s="26"/>
      <c r="F123" s="17"/>
      <c r="G123" s="17"/>
      <c r="H123" s="17"/>
      <c r="I123" s="17"/>
      <c r="J123" s="17"/>
      <c r="K123" s="17"/>
      <c r="L123" s="49">
        <v>80</v>
      </c>
      <c r="M123" s="18"/>
      <c r="N123" s="18"/>
      <c r="O123" s="72">
        <f>SUM(L123:N123)</f>
        <v>80</v>
      </c>
      <c r="P123" s="72">
        <v>88</v>
      </c>
      <c r="Q123" s="72">
        <f>ROUNDDOWN(P123/4,0)</f>
        <v>22</v>
      </c>
      <c r="R123" s="6">
        <f t="shared" si="14"/>
        <v>88</v>
      </c>
    </row>
    <row r="124" spans="1:18" ht="24" customHeight="1" outlineLevel="1">
      <c r="A124" s="16"/>
      <c r="B124" s="16"/>
      <c r="C124" s="298"/>
      <c r="D124" s="313" t="s">
        <v>976</v>
      </c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6">
        <f t="shared" si="14"/>
        <v>0</v>
      </c>
    </row>
    <row r="125" spans="1:18" ht="24" customHeight="1" outlineLevel="1" collapsed="1">
      <c r="A125" s="16"/>
      <c r="B125" s="16"/>
      <c r="C125" s="298"/>
      <c r="D125" s="25" t="s">
        <v>195</v>
      </c>
      <c r="E125" s="26" t="s">
        <v>32</v>
      </c>
      <c r="F125" s="17"/>
      <c r="G125" s="17"/>
      <c r="H125" s="17"/>
      <c r="I125" s="17"/>
      <c r="J125" s="17"/>
      <c r="K125" s="17"/>
      <c r="L125" s="49">
        <v>695</v>
      </c>
      <c r="M125" s="18">
        <v>45</v>
      </c>
      <c r="N125" s="18">
        <v>20</v>
      </c>
      <c r="O125" s="72">
        <f>SUM(L125:N125)</f>
        <v>760</v>
      </c>
      <c r="P125" s="72">
        <v>836.00000000000011</v>
      </c>
      <c r="Q125" s="72">
        <f>ROUNDDOWN(P125/4,0)</f>
        <v>209</v>
      </c>
      <c r="R125" s="6">
        <f t="shared" si="14"/>
        <v>836</v>
      </c>
    </row>
    <row r="126" spans="1:18" ht="24" customHeight="1" outlineLevel="1">
      <c r="A126" s="16"/>
      <c r="B126" s="16"/>
      <c r="C126" s="298"/>
      <c r="D126" s="25" t="s">
        <v>197</v>
      </c>
      <c r="E126" s="26" t="s">
        <v>986</v>
      </c>
      <c r="F126" s="17"/>
      <c r="G126" s="17"/>
      <c r="H126" s="17"/>
      <c r="I126" s="17"/>
      <c r="J126" s="17"/>
      <c r="K126" s="17"/>
      <c r="L126" s="49">
        <v>116</v>
      </c>
      <c r="M126" s="18">
        <v>34</v>
      </c>
      <c r="N126" s="18">
        <v>10</v>
      </c>
      <c r="O126" s="72">
        <f>SUM(L126:N126)</f>
        <v>160</v>
      </c>
      <c r="P126" s="72">
        <v>176</v>
      </c>
      <c r="Q126" s="72">
        <f>ROUNDDOWN(P126/4,0)</f>
        <v>44</v>
      </c>
      <c r="R126" s="6">
        <f t="shared" si="14"/>
        <v>176</v>
      </c>
    </row>
    <row r="127" spans="1:18" ht="24" customHeight="1" outlineLevel="1">
      <c r="A127" s="16"/>
      <c r="B127" s="16"/>
      <c r="C127" s="298"/>
      <c r="D127" s="25" t="s">
        <v>198</v>
      </c>
      <c r="E127" s="26" t="s">
        <v>989</v>
      </c>
      <c r="F127" s="17"/>
      <c r="G127" s="17"/>
      <c r="H127" s="17"/>
      <c r="I127" s="17"/>
      <c r="J127" s="17"/>
      <c r="K127" s="17"/>
      <c r="L127" s="49">
        <v>210</v>
      </c>
      <c r="M127" s="18">
        <v>60</v>
      </c>
      <c r="N127" s="18">
        <v>10</v>
      </c>
      <c r="O127" s="72">
        <f>SUM(L127:N127)</f>
        <v>280</v>
      </c>
      <c r="P127" s="72">
        <v>308</v>
      </c>
      <c r="Q127" s="72">
        <f>ROUNDDOWN(P127/4,0)</f>
        <v>77</v>
      </c>
      <c r="R127" s="6">
        <f t="shared" si="14"/>
        <v>308</v>
      </c>
    </row>
    <row r="128" spans="1:18" ht="24" customHeight="1" outlineLevel="1">
      <c r="A128" s="16"/>
      <c r="B128" s="16"/>
      <c r="C128" s="298"/>
      <c r="D128" s="25" t="s">
        <v>199</v>
      </c>
      <c r="E128" s="26" t="s">
        <v>984</v>
      </c>
      <c r="F128" s="17"/>
      <c r="G128" s="17"/>
      <c r="H128" s="17"/>
      <c r="I128" s="17"/>
      <c r="J128" s="17"/>
      <c r="K128" s="17"/>
      <c r="L128" s="49">
        <v>158</v>
      </c>
      <c r="M128" s="18">
        <v>35</v>
      </c>
      <c r="N128" s="18">
        <v>7</v>
      </c>
      <c r="O128" s="72">
        <f>SUM(L128:N128)</f>
        <v>200</v>
      </c>
      <c r="P128" s="72">
        <v>220.00000000000003</v>
      </c>
      <c r="Q128" s="72">
        <f>ROUNDDOWN(P128/4,0)</f>
        <v>55</v>
      </c>
      <c r="R128" s="6">
        <f t="shared" si="14"/>
        <v>220</v>
      </c>
    </row>
    <row r="129" spans="1:18" ht="24" customHeight="1" outlineLevel="1">
      <c r="A129" s="16"/>
      <c r="B129" s="16"/>
      <c r="C129" s="298"/>
      <c r="D129" s="350" t="s">
        <v>977</v>
      </c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6">
        <f t="shared" si="14"/>
        <v>0</v>
      </c>
    </row>
    <row r="130" spans="1:18" ht="24" customHeight="1" outlineLevel="1">
      <c r="A130" s="16"/>
      <c r="B130" s="16"/>
      <c r="C130" s="298"/>
      <c r="D130" s="25" t="s">
        <v>1002</v>
      </c>
      <c r="E130" s="26" t="s">
        <v>1139</v>
      </c>
      <c r="F130" s="17"/>
      <c r="G130" s="17"/>
      <c r="H130" s="17"/>
      <c r="I130" s="17"/>
      <c r="J130" s="17"/>
      <c r="K130" s="17"/>
      <c r="L130" s="49">
        <v>300</v>
      </c>
      <c r="M130" s="18"/>
      <c r="N130" s="18"/>
      <c r="O130" s="72">
        <f>SUM(L130:N130)</f>
        <v>300</v>
      </c>
      <c r="P130" s="72">
        <v>330</v>
      </c>
      <c r="Q130" s="72">
        <f>ROUNDDOWN(P130/4,0)</f>
        <v>82</v>
      </c>
      <c r="R130" s="6">
        <f t="shared" si="14"/>
        <v>328</v>
      </c>
    </row>
    <row r="131" spans="1:18" ht="24" customHeight="1" outlineLevel="1">
      <c r="A131" s="16"/>
      <c r="B131" s="16"/>
      <c r="C131" s="298"/>
      <c r="D131" s="31" t="s">
        <v>200</v>
      </c>
      <c r="E131" s="26" t="s">
        <v>1139</v>
      </c>
      <c r="F131" s="17"/>
      <c r="G131" s="17"/>
      <c r="H131" s="17"/>
      <c r="I131" s="17"/>
      <c r="J131" s="17"/>
      <c r="K131" s="17"/>
      <c r="L131" s="49">
        <v>200</v>
      </c>
      <c r="M131" s="18"/>
      <c r="N131" s="18"/>
      <c r="O131" s="72">
        <f>SUM(L131:N131)</f>
        <v>200</v>
      </c>
      <c r="P131" s="72">
        <v>220.00000000000003</v>
      </c>
      <c r="Q131" s="72">
        <f>ROUNDDOWN(P131/4,0)</f>
        <v>55</v>
      </c>
      <c r="R131" s="6">
        <f t="shared" si="14"/>
        <v>220</v>
      </c>
    </row>
    <row r="132" spans="1:18" ht="24" customHeight="1" outlineLevel="1">
      <c r="A132" s="16"/>
      <c r="B132" s="16"/>
      <c r="C132" s="298"/>
      <c r="D132" s="31" t="s">
        <v>201</v>
      </c>
      <c r="E132" s="26" t="s">
        <v>1140</v>
      </c>
      <c r="F132" s="17"/>
      <c r="G132" s="17"/>
      <c r="H132" s="17"/>
      <c r="I132" s="17"/>
      <c r="J132" s="17"/>
      <c r="K132" s="17"/>
      <c r="L132" s="49">
        <v>720</v>
      </c>
      <c r="M132" s="18"/>
      <c r="N132" s="18"/>
      <c r="O132" s="72">
        <f>SUM(L132:N132)</f>
        <v>720</v>
      </c>
      <c r="P132" s="72">
        <v>792.00000000000011</v>
      </c>
      <c r="Q132" s="72">
        <f>ROUNDDOWN(P132/4,0)</f>
        <v>198</v>
      </c>
      <c r="R132" s="6">
        <f t="shared" si="14"/>
        <v>792</v>
      </c>
    </row>
    <row r="133" spans="1:18" ht="24" customHeight="1" outlineLevel="1">
      <c r="A133" s="16"/>
      <c r="B133" s="16"/>
      <c r="C133" s="298"/>
      <c r="D133" s="311" t="s">
        <v>978</v>
      </c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6">
        <f t="shared" si="14"/>
        <v>0</v>
      </c>
    </row>
    <row r="134" spans="1:18" ht="24" customHeight="1" outlineLevel="1">
      <c r="A134" s="16"/>
      <c r="B134" s="16"/>
      <c r="C134" s="299"/>
      <c r="D134" s="31" t="s">
        <v>44</v>
      </c>
      <c r="E134" s="26" t="s">
        <v>1197</v>
      </c>
      <c r="F134" s="73"/>
      <c r="G134" s="73"/>
      <c r="H134" s="73"/>
      <c r="I134" s="73"/>
      <c r="J134" s="73"/>
      <c r="K134" s="73"/>
      <c r="L134" s="73"/>
      <c r="M134" s="18">
        <v>0</v>
      </c>
      <c r="N134" s="18">
        <v>0</v>
      </c>
      <c r="O134" s="72">
        <v>0</v>
      </c>
      <c r="P134" s="72">
        <v>0</v>
      </c>
      <c r="Q134" s="72">
        <v>0</v>
      </c>
      <c r="R134" s="6">
        <f t="shared" ref="R134:R197" si="24">Q134*4</f>
        <v>0</v>
      </c>
    </row>
    <row r="135" spans="1:18" ht="24" customHeight="1">
      <c r="A135" s="16"/>
      <c r="B135" s="16"/>
      <c r="C135" s="104" t="s">
        <v>195</v>
      </c>
      <c r="D135" s="91" t="s">
        <v>45</v>
      </c>
      <c r="E135" s="89"/>
      <c r="F135" s="37">
        <f t="shared" ref="F135:O135" si="25">SUM(F123:F134)</f>
        <v>0</v>
      </c>
      <c r="G135" s="37">
        <f t="shared" si="25"/>
        <v>0</v>
      </c>
      <c r="H135" s="37">
        <f t="shared" si="25"/>
        <v>0</v>
      </c>
      <c r="I135" s="37">
        <f t="shared" si="25"/>
        <v>0</v>
      </c>
      <c r="J135" s="37">
        <f t="shared" si="25"/>
        <v>0</v>
      </c>
      <c r="K135" s="37">
        <f t="shared" si="25"/>
        <v>0</v>
      </c>
      <c r="L135" s="37">
        <f t="shared" si="25"/>
        <v>2479</v>
      </c>
      <c r="M135" s="37">
        <f t="shared" si="25"/>
        <v>174</v>
      </c>
      <c r="N135" s="37">
        <f t="shared" si="25"/>
        <v>47</v>
      </c>
      <c r="O135" s="37">
        <f t="shared" si="25"/>
        <v>2700</v>
      </c>
      <c r="P135" s="37">
        <v>2970</v>
      </c>
      <c r="Q135" s="37">
        <f>SUM(Q123:Q134)</f>
        <v>742</v>
      </c>
      <c r="R135" s="6">
        <f t="shared" si="24"/>
        <v>2968</v>
      </c>
    </row>
    <row r="136" spans="1:18" ht="24" customHeight="1" outlineLevel="1">
      <c r="A136" s="16"/>
      <c r="B136" s="16"/>
      <c r="C136" s="294" t="s">
        <v>122</v>
      </c>
      <c r="D136" s="15" t="s">
        <v>123</v>
      </c>
      <c r="E136" s="26"/>
      <c r="F136" s="17"/>
      <c r="G136" s="17"/>
      <c r="H136" s="17"/>
      <c r="I136" s="17"/>
      <c r="J136" s="17"/>
      <c r="K136" s="17"/>
      <c r="L136" s="49">
        <v>110</v>
      </c>
      <c r="M136" s="18">
        <v>0</v>
      </c>
      <c r="N136" s="18">
        <v>0</v>
      </c>
      <c r="O136" s="72">
        <f>SUM(L136:N136)</f>
        <v>110</v>
      </c>
      <c r="P136" s="72">
        <v>121.00000000000001</v>
      </c>
      <c r="Q136" s="72">
        <f>ROUNDDOWN(P136/4,0)</f>
        <v>30</v>
      </c>
      <c r="R136" s="6">
        <f t="shared" si="24"/>
        <v>120</v>
      </c>
    </row>
    <row r="137" spans="1:18" ht="24" customHeight="1" outlineLevel="1">
      <c r="A137" s="16"/>
      <c r="B137" s="16"/>
      <c r="C137" s="295"/>
      <c r="D137" s="313" t="s">
        <v>976</v>
      </c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6">
        <f t="shared" si="24"/>
        <v>0</v>
      </c>
    </row>
    <row r="138" spans="1:18" ht="24" customHeight="1" outlineLevel="1">
      <c r="A138" s="16"/>
      <c r="B138" s="16"/>
      <c r="C138" s="295"/>
      <c r="D138" s="25" t="s">
        <v>122</v>
      </c>
      <c r="E138" s="26" t="s">
        <v>32</v>
      </c>
      <c r="F138" s="17"/>
      <c r="G138" s="17"/>
      <c r="H138" s="17"/>
      <c r="I138" s="17"/>
      <c r="J138" s="17"/>
      <c r="K138" s="17"/>
      <c r="L138" s="49">
        <v>1200</v>
      </c>
      <c r="M138" s="18">
        <v>180</v>
      </c>
      <c r="N138" s="18">
        <v>50</v>
      </c>
      <c r="O138" s="72">
        <f>SUM(L138:N138)</f>
        <v>1430</v>
      </c>
      <c r="P138" s="72">
        <v>1573.0000000000002</v>
      </c>
      <c r="Q138" s="72">
        <f>ROUNDDOWN(P138/4,0)</f>
        <v>393</v>
      </c>
      <c r="R138" s="6">
        <f t="shared" si="24"/>
        <v>1572</v>
      </c>
    </row>
    <row r="139" spans="1:18" ht="24" customHeight="1" outlineLevel="1">
      <c r="A139" s="16"/>
      <c r="B139" s="16"/>
      <c r="C139" s="295"/>
      <c r="D139" s="25" t="s">
        <v>124</v>
      </c>
      <c r="E139" s="26" t="s">
        <v>989</v>
      </c>
      <c r="F139" s="17"/>
      <c r="G139" s="17"/>
      <c r="H139" s="17"/>
      <c r="I139" s="17"/>
      <c r="J139" s="17"/>
      <c r="K139" s="17"/>
      <c r="L139" s="49">
        <v>390</v>
      </c>
      <c r="M139" s="18">
        <v>105</v>
      </c>
      <c r="N139" s="18">
        <v>0</v>
      </c>
      <c r="O139" s="72">
        <f>SUM(L139:N139)</f>
        <v>495</v>
      </c>
      <c r="P139" s="72">
        <v>544.5</v>
      </c>
      <c r="Q139" s="72">
        <f>ROUNDDOWN(P139/4,0)</f>
        <v>136</v>
      </c>
      <c r="R139" s="6">
        <f t="shared" si="24"/>
        <v>544</v>
      </c>
    </row>
    <row r="140" spans="1:18" ht="24" customHeight="1" outlineLevel="1">
      <c r="A140" s="16"/>
      <c r="B140" s="16"/>
      <c r="C140" s="295"/>
      <c r="D140" s="25" t="s">
        <v>125</v>
      </c>
      <c r="E140" s="26" t="s">
        <v>984</v>
      </c>
      <c r="F140" s="17"/>
      <c r="G140" s="17"/>
      <c r="H140" s="17"/>
      <c r="I140" s="17"/>
      <c r="J140" s="17"/>
      <c r="K140" s="17"/>
      <c r="L140" s="49">
        <v>360</v>
      </c>
      <c r="M140" s="18">
        <v>140</v>
      </c>
      <c r="N140" s="18">
        <v>0</v>
      </c>
      <c r="O140" s="72">
        <f>SUM(L140:N140)</f>
        <v>500</v>
      </c>
      <c r="P140" s="72">
        <v>550</v>
      </c>
      <c r="Q140" s="72">
        <f>ROUNDDOWN(P140/4,0)</f>
        <v>137</v>
      </c>
      <c r="R140" s="6">
        <f t="shared" si="24"/>
        <v>548</v>
      </c>
    </row>
    <row r="141" spans="1:18" ht="24" customHeight="1" outlineLevel="1">
      <c r="A141" s="16"/>
      <c r="B141" s="16"/>
      <c r="C141" s="295"/>
      <c r="D141" s="25" t="s">
        <v>126</v>
      </c>
      <c r="E141" s="26" t="s">
        <v>983</v>
      </c>
      <c r="F141" s="17"/>
      <c r="G141" s="17"/>
      <c r="H141" s="17"/>
      <c r="I141" s="17"/>
      <c r="J141" s="17"/>
      <c r="K141" s="17"/>
      <c r="L141" s="49">
        <v>246</v>
      </c>
      <c r="M141" s="18">
        <v>120</v>
      </c>
      <c r="N141" s="18">
        <v>0</v>
      </c>
      <c r="O141" s="72">
        <f>SUM(L141:N141)</f>
        <v>366</v>
      </c>
      <c r="P141" s="72">
        <v>402.6</v>
      </c>
      <c r="Q141" s="72">
        <f>ROUNDDOWN(P141/4,0)</f>
        <v>100</v>
      </c>
      <c r="R141" s="6">
        <f t="shared" si="24"/>
        <v>400</v>
      </c>
    </row>
    <row r="142" spans="1:18" ht="24" customHeight="1" outlineLevel="1">
      <c r="A142" s="16"/>
      <c r="B142" s="16"/>
      <c r="C142" s="295"/>
      <c r="D142" s="25" t="s">
        <v>127</v>
      </c>
      <c r="E142" s="26" t="s">
        <v>983</v>
      </c>
      <c r="F142" s="17"/>
      <c r="G142" s="17"/>
      <c r="H142" s="17"/>
      <c r="I142" s="17"/>
      <c r="J142" s="17"/>
      <c r="K142" s="17"/>
      <c r="L142" s="49">
        <v>160</v>
      </c>
      <c r="M142" s="18">
        <v>50</v>
      </c>
      <c r="N142" s="18">
        <v>0</v>
      </c>
      <c r="O142" s="72">
        <f>SUM(L142:N142)</f>
        <v>210</v>
      </c>
      <c r="P142" s="72">
        <v>231.00000000000003</v>
      </c>
      <c r="Q142" s="72">
        <f>ROUNDDOWN(P142/4,0)</f>
        <v>57</v>
      </c>
      <c r="R142" s="6">
        <f t="shared" si="24"/>
        <v>228</v>
      </c>
    </row>
    <row r="143" spans="1:18" ht="24" customHeight="1" outlineLevel="1">
      <c r="A143" s="16"/>
      <c r="B143" s="16"/>
      <c r="C143" s="295"/>
      <c r="D143" s="350" t="s">
        <v>977</v>
      </c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6">
        <f t="shared" si="24"/>
        <v>0</v>
      </c>
    </row>
    <row r="144" spans="1:18" ht="24" customHeight="1" outlineLevel="1">
      <c r="A144" s="16"/>
      <c r="B144" s="16"/>
      <c r="C144" s="295"/>
      <c r="D144" s="31" t="s">
        <v>128</v>
      </c>
      <c r="E144" s="26" t="s">
        <v>1143</v>
      </c>
      <c r="F144" s="17"/>
      <c r="G144" s="17"/>
      <c r="H144" s="17"/>
      <c r="I144" s="17"/>
      <c r="J144" s="17"/>
      <c r="K144" s="17"/>
      <c r="L144" s="49">
        <v>300</v>
      </c>
      <c r="M144" s="18"/>
      <c r="N144" s="18"/>
      <c r="O144" s="72">
        <f>SUM(L144:N144)</f>
        <v>300</v>
      </c>
      <c r="P144" s="72">
        <v>330</v>
      </c>
      <c r="Q144" s="72">
        <f>ROUNDDOWN(P144/4,0)</f>
        <v>82</v>
      </c>
      <c r="R144" s="6">
        <f t="shared" si="24"/>
        <v>328</v>
      </c>
    </row>
    <row r="145" spans="1:18" ht="24" customHeight="1" outlineLevel="1">
      <c r="A145" s="16"/>
      <c r="B145" s="16"/>
      <c r="C145" s="295"/>
      <c r="D145" s="15" t="s">
        <v>993</v>
      </c>
      <c r="E145" s="26" t="s">
        <v>1144</v>
      </c>
      <c r="F145" s="17"/>
      <c r="G145" s="17"/>
      <c r="H145" s="17"/>
      <c r="I145" s="17"/>
      <c r="J145" s="17"/>
      <c r="K145" s="17"/>
      <c r="L145" s="49">
        <v>200</v>
      </c>
      <c r="M145" s="18"/>
      <c r="N145" s="18"/>
      <c r="O145" s="72">
        <f>SUM(L145:N145)</f>
        <v>200</v>
      </c>
      <c r="P145" s="72">
        <v>220.00000000000003</v>
      </c>
      <c r="Q145" s="72">
        <f>ROUNDDOWN(P145/4,0)</f>
        <v>55</v>
      </c>
      <c r="R145" s="6">
        <f t="shared" si="24"/>
        <v>220</v>
      </c>
    </row>
    <row r="146" spans="1:18" ht="25.15" customHeight="1" outlineLevel="1">
      <c r="A146" s="16"/>
      <c r="B146" s="16"/>
      <c r="C146" s="295"/>
      <c r="D146" s="92" t="s">
        <v>994</v>
      </c>
      <c r="E146" s="76" t="s">
        <v>1139</v>
      </c>
      <c r="F146" s="77"/>
      <c r="G146" s="77"/>
      <c r="H146" s="77"/>
      <c r="I146" s="77"/>
      <c r="J146" s="77"/>
      <c r="K146" s="77"/>
      <c r="L146" s="68">
        <v>120</v>
      </c>
      <c r="M146" s="67"/>
      <c r="N146" s="67"/>
      <c r="O146" s="72">
        <f>SUM(L146:N146)</f>
        <v>120</v>
      </c>
      <c r="P146" s="72">
        <v>132</v>
      </c>
      <c r="Q146" s="72">
        <f>ROUNDDOWN(P146/4,0)</f>
        <v>33</v>
      </c>
      <c r="R146" s="6">
        <f t="shared" si="24"/>
        <v>132</v>
      </c>
    </row>
    <row r="147" spans="1:18" ht="24" customHeight="1" outlineLevel="1">
      <c r="A147" s="16"/>
      <c r="B147" s="16"/>
      <c r="C147" s="295"/>
      <c r="D147" s="311" t="s">
        <v>978</v>
      </c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6">
        <f t="shared" si="24"/>
        <v>0</v>
      </c>
    </row>
    <row r="148" spans="1:18" ht="24" customHeight="1" outlineLevel="1">
      <c r="A148" s="16"/>
      <c r="B148" s="16"/>
      <c r="C148" s="296"/>
      <c r="D148" s="31" t="s">
        <v>44</v>
      </c>
      <c r="E148" s="26" t="s">
        <v>1197</v>
      </c>
      <c r="F148" s="73"/>
      <c r="G148" s="73"/>
      <c r="H148" s="73"/>
      <c r="I148" s="73"/>
      <c r="J148" s="73"/>
      <c r="K148" s="73"/>
      <c r="L148" s="73"/>
      <c r="M148" s="18">
        <v>0</v>
      </c>
      <c r="N148" s="18">
        <v>0</v>
      </c>
      <c r="O148" s="72">
        <f>SUM(L148:N148)</f>
        <v>0</v>
      </c>
      <c r="P148" s="72">
        <v>0</v>
      </c>
      <c r="Q148" s="72">
        <f>O148*1.1</f>
        <v>0</v>
      </c>
      <c r="R148" s="6">
        <f t="shared" si="24"/>
        <v>0</v>
      </c>
    </row>
    <row r="149" spans="1:18" ht="24" customHeight="1">
      <c r="A149" s="16"/>
      <c r="B149" s="16"/>
      <c r="C149" s="105" t="s">
        <v>122</v>
      </c>
      <c r="D149" s="91" t="s">
        <v>45</v>
      </c>
      <c r="E149" s="89"/>
      <c r="F149" s="37">
        <f t="shared" ref="F149:O149" si="26">SUM(F136:F148)</f>
        <v>0</v>
      </c>
      <c r="G149" s="37">
        <f t="shared" si="26"/>
        <v>0</v>
      </c>
      <c r="H149" s="37">
        <f t="shared" si="26"/>
        <v>0</v>
      </c>
      <c r="I149" s="37">
        <f t="shared" si="26"/>
        <v>0</v>
      </c>
      <c r="J149" s="37">
        <f t="shared" si="26"/>
        <v>0</v>
      </c>
      <c r="K149" s="37">
        <f t="shared" si="26"/>
        <v>0</v>
      </c>
      <c r="L149" s="37">
        <f t="shared" si="26"/>
        <v>3086</v>
      </c>
      <c r="M149" s="37">
        <f t="shared" si="26"/>
        <v>595</v>
      </c>
      <c r="N149" s="37">
        <f t="shared" si="26"/>
        <v>50</v>
      </c>
      <c r="O149" s="37">
        <f t="shared" si="26"/>
        <v>3731</v>
      </c>
      <c r="P149" s="37">
        <v>4104.1000000000004</v>
      </c>
      <c r="Q149" s="37">
        <f>SUM(Q136:Q148)</f>
        <v>1023</v>
      </c>
      <c r="R149" s="6">
        <f t="shared" si="24"/>
        <v>4092</v>
      </c>
    </row>
    <row r="150" spans="1:18" ht="24" customHeight="1" outlineLevel="1">
      <c r="A150" s="16"/>
      <c r="B150" s="16"/>
      <c r="C150" s="297" t="s">
        <v>129</v>
      </c>
      <c r="D150" s="15" t="s">
        <v>130</v>
      </c>
      <c r="E150" s="26"/>
      <c r="F150" s="17"/>
      <c r="G150" s="17"/>
      <c r="H150" s="17"/>
      <c r="I150" s="17"/>
      <c r="J150" s="17"/>
      <c r="K150" s="17"/>
      <c r="L150" s="49"/>
      <c r="M150" s="18"/>
      <c r="N150" s="18"/>
      <c r="O150" s="72">
        <v>130</v>
      </c>
      <c r="P150" s="72">
        <v>143</v>
      </c>
      <c r="Q150" s="72">
        <f>ROUNDDOWN(P150/4,0)</f>
        <v>35</v>
      </c>
      <c r="R150" s="6">
        <f t="shared" si="24"/>
        <v>140</v>
      </c>
    </row>
    <row r="151" spans="1:18" ht="24" customHeight="1" outlineLevel="1">
      <c r="A151" s="16"/>
      <c r="B151" s="16"/>
      <c r="C151" s="298"/>
      <c r="D151" s="313" t="s">
        <v>976</v>
      </c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6">
        <f t="shared" si="24"/>
        <v>0</v>
      </c>
    </row>
    <row r="152" spans="1:18" ht="24" customHeight="1" outlineLevel="1" collapsed="1">
      <c r="A152" s="16"/>
      <c r="B152" s="16"/>
      <c r="C152" s="298"/>
      <c r="D152" s="25" t="s">
        <v>131</v>
      </c>
      <c r="E152" s="26" t="s">
        <v>59</v>
      </c>
      <c r="F152" s="17"/>
      <c r="G152" s="17"/>
      <c r="H152" s="17"/>
      <c r="I152" s="17"/>
      <c r="J152" s="17"/>
      <c r="K152" s="17"/>
      <c r="L152" s="49"/>
      <c r="M152" s="18"/>
      <c r="N152" s="18"/>
      <c r="O152" s="72">
        <v>2160</v>
      </c>
      <c r="P152" s="72">
        <v>2376</v>
      </c>
      <c r="Q152" s="72">
        <f t="shared" ref="Q152:Q162" si="27">ROUNDDOWN(P152/4,0)</f>
        <v>594</v>
      </c>
      <c r="R152" s="6">
        <f t="shared" si="24"/>
        <v>2376</v>
      </c>
    </row>
    <row r="153" spans="1:18" ht="24" customHeight="1" outlineLevel="1">
      <c r="A153" s="16"/>
      <c r="B153" s="16"/>
      <c r="C153" s="298"/>
      <c r="D153" s="25" t="s">
        <v>137</v>
      </c>
      <c r="E153" s="26" t="s">
        <v>991</v>
      </c>
      <c r="F153" s="17"/>
      <c r="G153" s="17"/>
      <c r="H153" s="17"/>
      <c r="I153" s="17"/>
      <c r="J153" s="17"/>
      <c r="K153" s="17"/>
      <c r="L153" s="49"/>
      <c r="M153" s="18"/>
      <c r="N153" s="18"/>
      <c r="O153" s="72">
        <v>550</v>
      </c>
      <c r="P153" s="72">
        <v>605</v>
      </c>
      <c r="Q153" s="72">
        <f t="shared" si="27"/>
        <v>151</v>
      </c>
      <c r="R153" s="6">
        <f t="shared" si="24"/>
        <v>604</v>
      </c>
    </row>
    <row r="154" spans="1:18" ht="24" customHeight="1" outlineLevel="1">
      <c r="A154" s="16"/>
      <c r="B154" s="16"/>
      <c r="C154" s="298"/>
      <c r="D154" s="25" t="s">
        <v>134</v>
      </c>
      <c r="E154" s="26" t="s">
        <v>991</v>
      </c>
      <c r="F154" s="17"/>
      <c r="G154" s="17"/>
      <c r="H154" s="17"/>
      <c r="I154" s="17"/>
      <c r="J154" s="17"/>
      <c r="K154" s="17"/>
      <c r="L154" s="49"/>
      <c r="M154" s="18"/>
      <c r="N154" s="18"/>
      <c r="O154" s="72">
        <v>865</v>
      </c>
      <c r="P154" s="72">
        <v>951.50000000000011</v>
      </c>
      <c r="Q154" s="72">
        <f t="shared" si="27"/>
        <v>237</v>
      </c>
      <c r="R154" s="6">
        <f t="shared" si="24"/>
        <v>948</v>
      </c>
    </row>
    <row r="155" spans="1:18" ht="24" customHeight="1" outlineLevel="1">
      <c r="A155" s="16"/>
      <c r="B155" s="16"/>
      <c r="C155" s="298"/>
      <c r="D155" s="25" t="s">
        <v>132</v>
      </c>
      <c r="E155" s="26" t="s">
        <v>989</v>
      </c>
      <c r="F155" s="17"/>
      <c r="G155" s="17"/>
      <c r="H155" s="17"/>
      <c r="I155" s="17"/>
      <c r="J155" s="17"/>
      <c r="K155" s="17"/>
      <c r="L155" s="49"/>
      <c r="M155" s="18"/>
      <c r="N155" s="18"/>
      <c r="O155" s="72">
        <v>440</v>
      </c>
      <c r="P155" s="72">
        <v>484.00000000000006</v>
      </c>
      <c r="Q155" s="72">
        <f t="shared" si="27"/>
        <v>121</v>
      </c>
      <c r="R155" s="6">
        <f t="shared" si="24"/>
        <v>484</v>
      </c>
    </row>
    <row r="156" spans="1:18" ht="24" customHeight="1" outlineLevel="1">
      <c r="A156" s="16"/>
      <c r="B156" s="16"/>
      <c r="C156" s="298"/>
      <c r="D156" s="25" t="s">
        <v>996</v>
      </c>
      <c r="E156" s="26" t="s">
        <v>989</v>
      </c>
      <c r="F156" s="17"/>
      <c r="G156" s="17"/>
      <c r="H156" s="17"/>
      <c r="I156" s="17"/>
      <c r="J156" s="17"/>
      <c r="K156" s="17"/>
      <c r="L156" s="49"/>
      <c r="M156" s="18"/>
      <c r="N156" s="18"/>
      <c r="O156" s="72">
        <v>500</v>
      </c>
      <c r="P156" s="72">
        <v>550</v>
      </c>
      <c r="Q156" s="72">
        <f t="shared" si="27"/>
        <v>137</v>
      </c>
      <c r="R156" s="6">
        <f t="shared" si="24"/>
        <v>548</v>
      </c>
    </row>
    <row r="157" spans="1:18" ht="24" customHeight="1" outlineLevel="1">
      <c r="A157" s="16"/>
      <c r="B157" s="16"/>
      <c r="C157" s="298"/>
      <c r="D157" s="25" t="s">
        <v>136</v>
      </c>
      <c r="E157" s="26" t="s">
        <v>984</v>
      </c>
      <c r="F157" s="17"/>
      <c r="G157" s="17"/>
      <c r="H157" s="17"/>
      <c r="I157" s="17"/>
      <c r="J157" s="17"/>
      <c r="K157" s="17"/>
      <c r="L157" s="49"/>
      <c r="M157" s="18"/>
      <c r="N157" s="18"/>
      <c r="O157" s="72">
        <v>425</v>
      </c>
      <c r="P157" s="72">
        <v>467.50000000000006</v>
      </c>
      <c r="Q157" s="72">
        <f t="shared" si="27"/>
        <v>116</v>
      </c>
      <c r="R157" s="6">
        <f t="shared" si="24"/>
        <v>464</v>
      </c>
    </row>
    <row r="158" spans="1:18" ht="24" customHeight="1" outlineLevel="1">
      <c r="A158" s="16"/>
      <c r="B158" s="16"/>
      <c r="C158" s="298"/>
      <c r="D158" s="25" t="s">
        <v>139</v>
      </c>
      <c r="E158" s="26" t="s">
        <v>984</v>
      </c>
      <c r="F158" s="17"/>
      <c r="G158" s="17"/>
      <c r="H158" s="17"/>
      <c r="I158" s="17"/>
      <c r="J158" s="17"/>
      <c r="K158" s="17"/>
      <c r="L158" s="49"/>
      <c r="M158" s="18"/>
      <c r="N158" s="18"/>
      <c r="O158" s="72">
        <v>310</v>
      </c>
      <c r="P158" s="72">
        <v>341</v>
      </c>
      <c r="Q158" s="72">
        <f t="shared" si="27"/>
        <v>85</v>
      </c>
      <c r="R158" s="6">
        <f t="shared" si="24"/>
        <v>340</v>
      </c>
    </row>
    <row r="159" spans="1:18" ht="24" customHeight="1" outlineLevel="1">
      <c r="A159" s="16"/>
      <c r="B159" s="16"/>
      <c r="C159" s="298"/>
      <c r="D159" s="25" t="s">
        <v>140</v>
      </c>
      <c r="E159" s="26" t="s">
        <v>984</v>
      </c>
      <c r="F159" s="17"/>
      <c r="G159" s="17"/>
      <c r="H159" s="17"/>
      <c r="I159" s="17"/>
      <c r="J159" s="17"/>
      <c r="K159" s="17"/>
      <c r="L159" s="49"/>
      <c r="M159" s="18"/>
      <c r="N159" s="18"/>
      <c r="O159" s="72">
        <v>215</v>
      </c>
      <c r="P159" s="72">
        <v>236.50000000000003</v>
      </c>
      <c r="Q159" s="72">
        <f t="shared" si="27"/>
        <v>59</v>
      </c>
      <c r="R159" s="6">
        <f t="shared" si="24"/>
        <v>236</v>
      </c>
    </row>
    <row r="160" spans="1:18" ht="24" customHeight="1" outlineLevel="1">
      <c r="A160" s="16"/>
      <c r="B160" s="16"/>
      <c r="C160" s="298"/>
      <c r="D160" s="25" t="s">
        <v>133</v>
      </c>
      <c r="E160" s="26" t="s">
        <v>983</v>
      </c>
      <c r="F160" s="17"/>
      <c r="G160" s="17"/>
      <c r="H160" s="17"/>
      <c r="I160" s="17"/>
      <c r="J160" s="17"/>
      <c r="K160" s="17"/>
      <c r="L160" s="49"/>
      <c r="M160" s="18"/>
      <c r="N160" s="18"/>
      <c r="O160" s="72">
        <v>160</v>
      </c>
      <c r="P160" s="72">
        <v>176</v>
      </c>
      <c r="Q160" s="72">
        <f t="shared" si="27"/>
        <v>44</v>
      </c>
      <c r="R160" s="6">
        <f t="shared" si="24"/>
        <v>176</v>
      </c>
    </row>
    <row r="161" spans="1:18" ht="24" customHeight="1" outlineLevel="1">
      <c r="A161" s="16"/>
      <c r="B161" s="16"/>
      <c r="C161" s="298"/>
      <c r="D161" s="25" t="s">
        <v>135</v>
      </c>
      <c r="E161" s="26" t="s">
        <v>983</v>
      </c>
      <c r="F161" s="17"/>
      <c r="G161" s="17"/>
      <c r="H161" s="17"/>
      <c r="I161" s="17"/>
      <c r="J161" s="17"/>
      <c r="K161" s="17"/>
      <c r="L161" s="49"/>
      <c r="M161" s="18"/>
      <c r="N161" s="18"/>
      <c r="O161" s="72">
        <v>205</v>
      </c>
      <c r="P161" s="72">
        <v>225.50000000000003</v>
      </c>
      <c r="Q161" s="72">
        <f t="shared" si="27"/>
        <v>56</v>
      </c>
      <c r="R161" s="6">
        <f t="shared" si="24"/>
        <v>224</v>
      </c>
    </row>
    <row r="162" spans="1:18" ht="24" customHeight="1" outlineLevel="1">
      <c r="A162" s="16"/>
      <c r="B162" s="16"/>
      <c r="C162" s="298"/>
      <c r="D162" s="25" t="s">
        <v>138</v>
      </c>
      <c r="E162" s="26" t="s">
        <v>983</v>
      </c>
      <c r="F162" s="17"/>
      <c r="G162" s="17"/>
      <c r="H162" s="17"/>
      <c r="I162" s="17"/>
      <c r="J162" s="17"/>
      <c r="K162" s="17"/>
      <c r="L162" s="49"/>
      <c r="M162" s="18"/>
      <c r="N162" s="18"/>
      <c r="O162" s="72">
        <v>95</v>
      </c>
      <c r="P162" s="72">
        <v>104.50000000000001</v>
      </c>
      <c r="Q162" s="72">
        <f t="shared" si="27"/>
        <v>26</v>
      </c>
      <c r="R162" s="6">
        <f t="shared" si="24"/>
        <v>104</v>
      </c>
    </row>
    <row r="163" spans="1:18" ht="24" customHeight="1" outlineLevel="1">
      <c r="A163" s="16"/>
      <c r="B163" s="16"/>
      <c r="C163" s="298"/>
      <c r="D163" s="350" t="s">
        <v>977</v>
      </c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6">
        <f t="shared" si="24"/>
        <v>0</v>
      </c>
    </row>
    <row r="164" spans="1:18" ht="24" customHeight="1" outlineLevel="1">
      <c r="A164" s="16"/>
      <c r="B164" s="16"/>
      <c r="C164" s="298"/>
      <c r="D164" s="31" t="s">
        <v>141</v>
      </c>
      <c r="E164" s="26" t="s">
        <v>1142</v>
      </c>
      <c r="F164" s="17"/>
      <c r="G164" s="17"/>
      <c r="H164" s="17"/>
      <c r="I164" s="17"/>
      <c r="J164" s="17"/>
      <c r="K164" s="17"/>
      <c r="L164" s="49"/>
      <c r="M164" s="18"/>
      <c r="N164" s="18"/>
      <c r="O164" s="72">
        <v>120</v>
      </c>
      <c r="P164" s="72">
        <v>132</v>
      </c>
      <c r="Q164" s="72">
        <f t="shared" ref="Q164:Q169" si="28">ROUNDDOWN(P164/4,0)</f>
        <v>33</v>
      </c>
      <c r="R164" s="6">
        <f t="shared" si="24"/>
        <v>132</v>
      </c>
    </row>
    <row r="165" spans="1:18" ht="24" customHeight="1" outlineLevel="1">
      <c r="A165" s="16"/>
      <c r="B165" s="16"/>
      <c r="C165" s="298"/>
      <c r="D165" s="15" t="s">
        <v>995</v>
      </c>
      <c r="E165" s="26" t="s">
        <v>1139</v>
      </c>
      <c r="F165" s="17"/>
      <c r="G165" s="17"/>
      <c r="H165" s="17"/>
      <c r="I165" s="17"/>
      <c r="J165" s="17"/>
      <c r="K165" s="17"/>
      <c r="L165" s="49"/>
      <c r="M165" s="18"/>
      <c r="N165" s="18"/>
      <c r="O165" s="72">
        <v>250</v>
      </c>
      <c r="P165" s="72">
        <v>275</v>
      </c>
      <c r="Q165" s="72">
        <f t="shared" si="28"/>
        <v>68</v>
      </c>
      <c r="R165" s="6">
        <f t="shared" si="24"/>
        <v>272</v>
      </c>
    </row>
    <row r="166" spans="1:18" ht="24" customHeight="1" outlineLevel="1">
      <c r="A166" s="16"/>
      <c r="B166" s="16"/>
      <c r="C166" s="298"/>
      <c r="D166" s="57" t="s">
        <v>997</v>
      </c>
      <c r="E166" s="26" t="s">
        <v>1139</v>
      </c>
      <c r="F166" s="17"/>
      <c r="G166" s="17"/>
      <c r="H166" s="17"/>
      <c r="I166" s="17"/>
      <c r="J166" s="17"/>
      <c r="K166" s="17"/>
      <c r="L166" s="49"/>
      <c r="M166" s="18"/>
      <c r="N166" s="18"/>
      <c r="O166" s="72">
        <v>150</v>
      </c>
      <c r="P166" s="72">
        <v>165</v>
      </c>
      <c r="Q166" s="72">
        <f t="shared" si="28"/>
        <v>41</v>
      </c>
      <c r="R166" s="6">
        <f t="shared" si="24"/>
        <v>164</v>
      </c>
    </row>
    <row r="167" spans="1:18" ht="24" customHeight="1" outlineLevel="1">
      <c r="A167" s="16"/>
      <c r="B167" s="16"/>
      <c r="C167" s="298"/>
      <c r="D167" s="25" t="s">
        <v>998</v>
      </c>
      <c r="E167" s="26" t="s">
        <v>1139</v>
      </c>
      <c r="F167" s="17"/>
      <c r="G167" s="17"/>
      <c r="H167" s="17"/>
      <c r="I167" s="17"/>
      <c r="J167" s="17"/>
      <c r="K167" s="17"/>
      <c r="L167" s="49"/>
      <c r="M167" s="18"/>
      <c r="N167" s="18"/>
      <c r="O167" s="72">
        <v>700</v>
      </c>
      <c r="P167" s="72">
        <v>770.00000000000011</v>
      </c>
      <c r="Q167" s="72">
        <f t="shared" si="28"/>
        <v>192</v>
      </c>
      <c r="R167" s="6">
        <f t="shared" si="24"/>
        <v>768</v>
      </c>
    </row>
    <row r="168" spans="1:18" ht="24.6" customHeight="1" outlineLevel="1">
      <c r="A168" s="16"/>
      <c r="B168" s="16"/>
      <c r="C168" s="298"/>
      <c r="D168" s="25" t="s">
        <v>999</v>
      </c>
      <c r="E168" s="26" t="s">
        <v>1146</v>
      </c>
      <c r="F168" s="17"/>
      <c r="G168" s="17"/>
      <c r="H168" s="17"/>
      <c r="I168" s="17"/>
      <c r="J168" s="17"/>
      <c r="K168" s="17"/>
      <c r="L168" s="49"/>
      <c r="M168" s="18"/>
      <c r="N168" s="18"/>
      <c r="O168" s="78">
        <v>1190</v>
      </c>
      <c r="P168" s="72">
        <v>1309</v>
      </c>
      <c r="Q168" s="72">
        <f t="shared" si="28"/>
        <v>327</v>
      </c>
      <c r="R168" s="6">
        <f t="shared" si="24"/>
        <v>1308</v>
      </c>
    </row>
    <row r="169" spans="1:18" ht="24" customHeight="1" outlineLevel="1">
      <c r="A169" s="16"/>
      <c r="B169" s="16"/>
      <c r="C169" s="298"/>
      <c r="D169" s="25" t="s">
        <v>1000</v>
      </c>
      <c r="E169" s="26" t="s">
        <v>1140</v>
      </c>
      <c r="F169" s="17"/>
      <c r="G169" s="17"/>
      <c r="H169" s="17"/>
      <c r="I169" s="17"/>
      <c r="J169" s="17"/>
      <c r="K169" s="17"/>
      <c r="L169" s="49"/>
      <c r="M169" s="18"/>
      <c r="N169" s="18"/>
      <c r="O169" s="72">
        <v>200</v>
      </c>
      <c r="P169" s="72">
        <v>220.00000000000003</v>
      </c>
      <c r="Q169" s="72">
        <f t="shared" si="28"/>
        <v>55</v>
      </c>
      <c r="R169" s="6">
        <f t="shared" si="24"/>
        <v>220</v>
      </c>
    </row>
    <row r="170" spans="1:18" ht="24" customHeight="1" outlineLevel="1">
      <c r="A170" s="16"/>
      <c r="B170" s="16"/>
      <c r="C170" s="298"/>
      <c r="D170" s="311" t="s">
        <v>978</v>
      </c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2"/>
      <c r="P170" s="312"/>
      <c r="Q170" s="312"/>
      <c r="R170" s="6">
        <f t="shared" si="24"/>
        <v>0</v>
      </c>
    </row>
    <row r="171" spans="1:18" ht="24" customHeight="1" outlineLevel="1">
      <c r="A171" s="16"/>
      <c r="B171" s="16"/>
      <c r="C171" s="299"/>
      <c r="D171" s="31" t="s">
        <v>44</v>
      </c>
      <c r="E171" s="26" t="s">
        <v>1197</v>
      </c>
      <c r="F171" s="73"/>
      <c r="G171" s="73"/>
      <c r="H171" s="73"/>
      <c r="I171" s="73"/>
      <c r="J171" s="73"/>
      <c r="K171" s="73"/>
      <c r="L171" s="73"/>
      <c r="M171" s="18">
        <v>0</v>
      </c>
      <c r="N171" s="18">
        <v>0</v>
      </c>
      <c r="O171" s="72">
        <v>0</v>
      </c>
      <c r="P171" s="72">
        <v>0</v>
      </c>
      <c r="Q171" s="72">
        <f>O171*1.1</f>
        <v>0</v>
      </c>
      <c r="R171" s="6">
        <f t="shared" si="24"/>
        <v>0</v>
      </c>
    </row>
    <row r="172" spans="1:18" ht="24" customHeight="1">
      <c r="A172" s="16"/>
      <c r="B172" s="16"/>
      <c r="C172" s="105" t="s">
        <v>129</v>
      </c>
      <c r="D172" s="91" t="s">
        <v>45</v>
      </c>
      <c r="E172" s="89"/>
      <c r="F172" s="37">
        <f t="shared" ref="F172:O172" si="29">SUM(F150:F171)</f>
        <v>0</v>
      </c>
      <c r="G172" s="37">
        <f t="shared" si="29"/>
        <v>0</v>
      </c>
      <c r="H172" s="37">
        <f t="shared" si="29"/>
        <v>0</v>
      </c>
      <c r="I172" s="37">
        <f t="shared" si="29"/>
        <v>0</v>
      </c>
      <c r="J172" s="37">
        <f t="shared" si="29"/>
        <v>0</v>
      </c>
      <c r="K172" s="37">
        <f t="shared" si="29"/>
        <v>0</v>
      </c>
      <c r="L172" s="37">
        <f t="shared" si="29"/>
        <v>0</v>
      </c>
      <c r="M172" s="37">
        <f t="shared" si="29"/>
        <v>0</v>
      </c>
      <c r="N172" s="37">
        <f t="shared" si="29"/>
        <v>0</v>
      </c>
      <c r="O172" s="37">
        <f t="shared" si="29"/>
        <v>8665</v>
      </c>
      <c r="P172" s="37">
        <v>9531.5</v>
      </c>
      <c r="Q172" s="37">
        <f>SUM(Q150:Q171)</f>
        <v>2377</v>
      </c>
      <c r="R172" s="6">
        <f t="shared" si="24"/>
        <v>9508</v>
      </c>
    </row>
    <row r="173" spans="1:18" ht="24" customHeight="1" outlineLevel="1">
      <c r="A173" s="16"/>
      <c r="B173" s="16"/>
      <c r="C173" s="297" t="s">
        <v>142</v>
      </c>
      <c r="D173" s="15" t="s">
        <v>143</v>
      </c>
      <c r="E173" s="26"/>
      <c r="F173" s="17"/>
      <c r="G173" s="17"/>
      <c r="H173" s="17"/>
      <c r="I173" s="17"/>
      <c r="J173" s="17"/>
      <c r="K173" s="17"/>
      <c r="L173" s="49">
        <v>170</v>
      </c>
      <c r="M173" s="18">
        <v>0</v>
      </c>
      <c r="N173" s="18">
        <v>0</v>
      </c>
      <c r="O173" s="72">
        <f>SUM(L173:N173)</f>
        <v>170</v>
      </c>
      <c r="P173" s="72">
        <v>187.00000000000003</v>
      </c>
      <c r="Q173" s="72">
        <f>ROUNDDOWN(P173/4,0)</f>
        <v>46</v>
      </c>
      <c r="R173" s="6">
        <f t="shared" si="24"/>
        <v>184</v>
      </c>
    </row>
    <row r="174" spans="1:18" ht="24" customHeight="1" outlineLevel="1">
      <c r="A174" s="16"/>
      <c r="B174" s="16"/>
      <c r="C174" s="298"/>
      <c r="D174" s="313" t="s">
        <v>976</v>
      </c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6">
        <f t="shared" si="24"/>
        <v>0</v>
      </c>
    </row>
    <row r="175" spans="1:18" ht="24" customHeight="1" outlineLevel="1" collapsed="1">
      <c r="A175" s="16"/>
      <c r="B175" s="16"/>
      <c r="C175" s="298"/>
      <c r="D175" s="25" t="s">
        <v>142</v>
      </c>
      <c r="E175" s="26" t="s">
        <v>59</v>
      </c>
      <c r="F175" s="17"/>
      <c r="G175" s="17"/>
      <c r="H175" s="17"/>
      <c r="I175" s="17"/>
      <c r="J175" s="17"/>
      <c r="K175" s="17"/>
      <c r="L175" s="49">
        <v>1000</v>
      </c>
      <c r="M175" s="18">
        <v>100</v>
      </c>
      <c r="N175" s="18">
        <v>20</v>
      </c>
      <c r="O175" s="72">
        <f t="shared" ref="O175:O183" si="30">SUM(L175:N175)</f>
        <v>1120</v>
      </c>
      <c r="P175" s="72">
        <v>1232</v>
      </c>
      <c r="Q175" s="72">
        <f t="shared" ref="Q175:Q183" si="31">ROUNDDOWN(P175/4,0)</f>
        <v>308</v>
      </c>
      <c r="R175" s="6">
        <f t="shared" si="24"/>
        <v>1232</v>
      </c>
    </row>
    <row r="176" spans="1:18" ht="24" customHeight="1" outlineLevel="1">
      <c r="A176" s="16"/>
      <c r="B176" s="16"/>
      <c r="C176" s="298"/>
      <c r="D176" s="25" t="s">
        <v>144</v>
      </c>
      <c r="E176" s="26" t="s">
        <v>991</v>
      </c>
      <c r="F176" s="17"/>
      <c r="G176" s="17"/>
      <c r="H176" s="17"/>
      <c r="I176" s="17"/>
      <c r="J176" s="17"/>
      <c r="K176" s="17"/>
      <c r="L176" s="49">
        <v>350</v>
      </c>
      <c r="M176" s="18">
        <v>30</v>
      </c>
      <c r="N176" s="18">
        <v>60</v>
      </c>
      <c r="O176" s="72">
        <f t="shared" si="30"/>
        <v>440</v>
      </c>
      <c r="P176" s="72">
        <v>484.00000000000006</v>
      </c>
      <c r="Q176" s="72">
        <f t="shared" si="31"/>
        <v>121</v>
      </c>
      <c r="R176" s="6">
        <f t="shared" si="24"/>
        <v>484</v>
      </c>
    </row>
    <row r="177" spans="1:18" ht="24" customHeight="1" outlineLevel="1">
      <c r="A177" s="16"/>
      <c r="B177" s="16"/>
      <c r="C177" s="298"/>
      <c r="D177" s="25" t="s">
        <v>145</v>
      </c>
      <c r="E177" s="26" t="s">
        <v>991</v>
      </c>
      <c r="F177" s="17"/>
      <c r="G177" s="17"/>
      <c r="H177" s="17"/>
      <c r="I177" s="17"/>
      <c r="J177" s="17"/>
      <c r="K177" s="17"/>
      <c r="L177" s="49">
        <v>350</v>
      </c>
      <c r="M177" s="18">
        <v>90</v>
      </c>
      <c r="N177" s="18">
        <v>110</v>
      </c>
      <c r="O177" s="72">
        <f t="shared" si="30"/>
        <v>550</v>
      </c>
      <c r="P177" s="72">
        <v>605</v>
      </c>
      <c r="Q177" s="72">
        <f t="shared" si="31"/>
        <v>151</v>
      </c>
      <c r="R177" s="6">
        <f t="shared" si="24"/>
        <v>604</v>
      </c>
    </row>
    <row r="178" spans="1:18" ht="24" customHeight="1" outlineLevel="1">
      <c r="A178" s="16"/>
      <c r="B178" s="16"/>
      <c r="C178" s="298"/>
      <c r="D178" s="25" t="s">
        <v>146</v>
      </c>
      <c r="E178" s="26" t="s">
        <v>983</v>
      </c>
      <c r="F178" s="17"/>
      <c r="G178" s="17"/>
      <c r="H178" s="17"/>
      <c r="I178" s="17"/>
      <c r="J178" s="17"/>
      <c r="K178" s="17"/>
      <c r="L178" s="49">
        <v>230</v>
      </c>
      <c r="M178" s="18">
        <v>100</v>
      </c>
      <c r="N178" s="18">
        <v>10</v>
      </c>
      <c r="O178" s="72">
        <f t="shared" si="30"/>
        <v>340</v>
      </c>
      <c r="P178" s="72">
        <v>374.00000000000006</v>
      </c>
      <c r="Q178" s="72">
        <f t="shared" si="31"/>
        <v>93</v>
      </c>
      <c r="R178" s="6">
        <f t="shared" si="24"/>
        <v>372</v>
      </c>
    </row>
    <row r="179" spans="1:18" ht="24" customHeight="1" outlineLevel="1">
      <c r="A179" s="16"/>
      <c r="B179" s="16"/>
      <c r="C179" s="298"/>
      <c r="D179" s="25" t="s">
        <v>147</v>
      </c>
      <c r="E179" s="26" t="s">
        <v>983</v>
      </c>
      <c r="F179" s="17"/>
      <c r="G179" s="17"/>
      <c r="H179" s="17"/>
      <c r="I179" s="17"/>
      <c r="J179" s="17"/>
      <c r="K179" s="17"/>
      <c r="L179" s="49">
        <v>230</v>
      </c>
      <c r="M179" s="18">
        <v>70</v>
      </c>
      <c r="N179" s="18">
        <v>100</v>
      </c>
      <c r="O179" s="72">
        <f t="shared" si="30"/>
        <v>400</v>
      </c>
      <c r="P179" s="72">
        <v>440.00000000000006</v>
      </c>
      <c r="Q179" s="72">
        <f t="shared" si="31"/>
        <v>110</v>
      </c>
      <c r="R179" s="6">
        <f t="shared" si="24"/>
        <v>440</v>
      </c>
    </row>
    <row r="180" spans="1:18" ht="24" customHeight="1" outlineLevel="1">
      <c r="A180" s="16"/>
      <c r="B180" s="16"/>
      <c r="C180" s="298"/>
      <c r="D180" s="25" t="s">
        <v>148</v>
      </c>
      <c r="E180" s="26" t="s">
        <v>983</v>
      </c>
      <c r="F180" s="17"/>
      <c r="G180" s="17"/>
      <c r="H180" s="17"/>
      <c r="I180" s="17"/>
      <c r="J180" s="17"/>
      <c r="K180" s="17"/>
      <c r="L180" s="49">
        <v>170</v>
      </c>
      <c r="M180" s="18">
        <v>30</v>
      </c>
      <c r="N180" s="18">
        <v>30</v>
      </c>
      <c r="O180" s="72">
        <f t="shared" si="30"/>
        <v>230</v>
      </c>
      <c r="P180" s="72">
        <v>253.00000000000003</v>
      </c>
      <c r="Q180" s="72">
        <f t="shared" si="31"/>
        <v>63</v>
      </c>
      <c r="R180" s="6">
        <f t="shared" si="24"/>
        <v>252</v>
      </c>
    </row>
    <row r="181" spans="1:18" ht="24" customHeight="1" outlineLevel="1">
      <c r="A181" s="16"/>
      <c r="B181" s="16"/>
      <c r="C181" s="298"/>
      <c r="D181" s="25" t="s">
        <v>149</v>
      </c>
      <c r="E181" s="26" t="s">
        <v>983</v>
      </c>
      <c r="F181" s="17"/>
      <c r="G181" s="17"/>
      <c r="H181" s="17"/>
      <c r="I181" s="17"/>
      <c r="J181" s="17"/>
      <c r="K181" s="17"/>
      <c r="L181" s="49">
        <v>200</v>
      </c>
      <c r="M181" s="18">
        <v>30</v>
      </c>
      <c r="N181" s="18">
        <v>20</v>
      </c>
      <c r="O181" s="72">
        <f t="shared" si="30"/>
        <v>250</v>
      </c>
      <c r="P181" s="72">
        <v>275</v>
      </c>
      <c r="Q181" s="72">
        <f t="shared" si="31"/>
        <v>68</v>
      </c>
      <c r="R181" s="6">
        <f t="shared" si="24"/>
        <v>272</v>
      </c>
    </row>
    <row r="182" spans="1:18" ht="24" customHeight="1" outlineLevel="1">
      <c r="A182" s="16"/>
      <c r="B182" s="16"/>
      <c r="C182" s="298"/>
      <c r="D182" s="25" t="s">
        <v>150</v>
      </c>
      <c r="E182" s="26" t="s">
        <v>983</v>
      </c>
      <c r="F182" s="17"/>
      <c r="G182" s="17"/>
      <c r="H182" s="17"/>
      <c r="I182" s="17"/>
      <c r="J182" s="17"/>
      <c r="K182" s="17"/>
      <c r="L182" s="49">
        <v>80</v>
      </c>
      <c r="M182" s="18">
        <v>30</v>
      </c>
      <c r="N182" s="18">
        <v>20</v>
      </c>
      <c r="O182" s="72">
        <f t="shared" si="30"/>
        <v>130</v>
      </c>
      <c r="P182" s="72">
        <v>143</v>
      </c>
      <c r="Q182" s="72">
        <f t="shared" si="31"/>
        <v>35</v>
      </c>
      <c r="R182" s="6">
        <f t="shared" si="24"/>
        <v>140</v>
      </c>
    </row>
    <row r="183" spans="1:18" ht="24" customHeight="1" outlineLevel="1">
      <c r="A183" s="16"/>
      <c r="B183" s="16"/>
      <c r="C183" s="298"/>
      <c r="D183" s="15" t="s">
        <v>151</v>
      </c>
      <c r="E183" s="26" t="s">
        <v>983</v>
      </c>
      <c r="F183" s="17"/>
      <c r="G183" s="17"/>
      <c r="H183" s="17"/>
      <c r="I183" s="17"/>
      <c r="J183" s="17"/>
      <c r="K183" s="17"/>
      <c r="L183" s="49">
        <v>130</v>
      </c>
      <c r="M183" s="18">
        <v>120</v>
      </c>
      <c r="N183" s="18">
        <v>20</v>
      </c>
      <c r="O183" s="72">
        <f t="shared" si="30"/>
        <v>270</v>
      </c>
      <c r="P183" s="72">
        <v>297</v>
      </c>
      <c r="Q183" s="72">
        <f t="shared" si="31"/>
        <v>74</v>
      </c>
      <c r="R183" s="6">
        <f t="shared" si="24"/>
        <v>296</v>
      </c>
    </row>
    <row r="184" spans="1:18" ht="24" customHeight="1" outlineLevel="1">
      <c r="A184" s="16"/>
      <c r="B184" s="16"/>
      <c r="C184" s="298"/>
      <c r="D184" s="311" t="s">
        <v>978</v>
      </c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6">
        <f t="shared" si="24"/>
        <v>0</v>
      </c>
    </row>
    <row r="185" spans="1:18" ht="24" customHeight="1" outlineLevel="1">
      <c r="A185" s="16"/>
      <c r="B185" s="16"/>
      <c r="C185" s="299"/>
      <c r="D185" s="15" t="s">
        <v>44</v>
      </c>
      <c r="E185" s="26" t="s">
        <v>1197</v>
      </c>
      <c r="F185" s="73"/>
      <c r="G185" s="73"/>
      <c r="H185" s="73"/>
      <c r="I185" s="73"/>
      <c r="J185" s="73"/>
      <c r="K185" s="73"/>
      <c r="L185" s="73"/>
      <c r="M185" s="18">
        <v>0</v>
      </c>
      <c r="N185" s="18">
        <v>0</v>
      </c>
      <c r="O185" s="72">
        <f>SUM(L185:N185)</f>
        <v>0</v>
      </c>
      <c r="P185" s="72">
        <v>0</v>
      </c>
      <c r="Q185" s="72">
        <f>O185*1.1</f>
        <v>0</v>
      </c>
      <c r="R185" s="6">
        <f t="shared" si="24"/>
        <v>0</v>
      </c>
    </row>
    <row r="186" spans="1:18" ht="24" customHeight="1">
      <c r="A186" s="16"/>
      <c r="B186" s="16"/>
      <c r="C186" s="105" t="s">
        <v>142</v>
      </c>
      <c r="D186" s="91" t="s">
        <v>45</v>
      </c>
      <c r="E186" s="91"/>
      <c r="F186" s="93">
        <f t="shared" ref="F186:O186" si="32">SUM(F173:F185)</f>
        <v>0</v>
      </c>
      <c r="G186" s="93">
        <f t="shared" si="32"/>
        <v>0</v>
      </c>
      <c r="H186" s="93">
        <f t="shared" si="32"/>
        <v>0</v>
      </c>
      <c r="I186" s="93">
        <f t="shared" si="32"/>
        <v>0</v>
      </c>
      <c r="J186" s="93">
        <f t="shared" si="32"/>
        <v>0</v>
      </c>
      <c r="K186" s="93">
        <f t="shared" si="32"/>
        <v>0</v>
      </c>
      <c r="L186" s="37">
        <f t="shared" si="32"/>
        <v>2910</v>
      </c>
      <c r="M186" s="37">
        <f t="shared" si="32"/>
        <v>600</v>
      </c>
      <c r="N186" s="37">
        <f t="shared" si="32"/>
        <v>390</v>
      </c>
      <c r="O186" s="37">
        <f t="shared" si="32"/>
        <v>3900</v>
      </c>
      <c r="P186" s="37">
        <v>4290</v>
      </c>
      <c r="Q186" s="37">
        <f>SUM(Q173:Q185)</f>
        <v>1069</v>
      </c>
      <c r="R186" s="6">
        <f t="shared" si="24"/>
        <v>4276</v>
      </c>
    </row>
    <row r="187" spans="1:18" ht="24" customHeight="1" outlineLevel="1">
      <c r="A187" s="16"/>
      <c r="B187" s="16"/>
      <c r="C187" s="297" t="s">
        <v>152</v>
      </c>
      <c r="D187" s="15" t="s">
        <v>153</v>
      </c>
      <c r="E187" s="26"/>
      <c r="F187" s="17"/>
      <c r="G187" s="17"/>
      <c r="H187" s="17"/>
      <c r="I187" s="17"/>
      <c r="J187" s="17"/>
      <c r="K187" s="17"/>
      <c r="L187" s="49">
        <v>200</v>
      </c>
      <c r="M187" s="18">
        <v>0</v>
      </c>
      <c r="N187" s="18">
        <v>50</v>
      </c>
      <c r="O187" s="72">
        <f>SUM(L187:N187)</f>
        <v>250</v>
      </c>
      <c r="P187" s="72">
        <v>275</v>
      </c>
      <c r="Q187" s="72">
        <f>ROUNDDOWN(P187/4,0)</f>
        <v>68</v>
      </c>
      <c r="R187" s="6">
        <f t="shared" si="24"/>
        <v>272</v>
      </c>
    </row>
    <row r="188" spans="1:18" ht="24" customHeight="1" outlineLevel="1">
      <c r="A188" s="16"/>
      <c r="B188" s="16"/>
      <c r="C188" s="298"/>
      <c r="D188" s="313" t="s">
        <v>976</v>
      </c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6">
        <f t="shared" si="24"/>
        <v>0</v>
      </c>
    </row>
    <row r="189" spans="1:18" ht="24" customHeight="1" outlineLevel="1" collapsed="1">
      <c r="A189" s="16"/>
      <c r="B189" s="16"/>
      <c r="C189" s="298"/>
      <c r="D189" s="25" t="s">
        <v>154</v>
      </c>
      <c r="E189" s="26" t="s">
        <v>59</v>
      </c>
      <c r="F189" s="17"/>
      <c r="G189" s="17"/>
      <c r="H189" s="17"/>
      <c r="I189" s="17"/>
      <c r="J189" s="17"/>
      <c r="K189" s="17"/>
      <c r="L189" s="49">
        <v>1200</v>
      </c>
      <c r="M189" s="18">
        <v>70</v>
      </c>
      <c r="N189" s="18">
        <v>100</v>
      </c>
      <c r="O189" s="72">
        <f t="shared" ref="O189:O200" si="33">SUM(L189:N189)</f>
        <v>1370</v>
      </c>
      <c r="P189" s="72">
        <v>1507.0000000000002</v>
      </c>
      <c r="Q189" s="72">
        <f t="shared" ref="Q189:Q200" si="34">ROUNDDOWN(P189/4,0)</f>
        <v>376</v>
      </c>
      <c r="R189" s="6">
        <f t="shared" si="24"/>
        <v>1504</v>
      </c>
    </row>
    <row r="190" spans="1:18" ht="24" customHeight="1" outlineLevel="1">
      <c r="A190" s="16"/>
      <c r="B190" s="16"/>
      <c r="C190" s="298"/>
      <c r="D190" s="25" t="s">
        <v>158</v>
      </c>
      <c r="E190" s="26" t="s">
        <v>984</v>
      </c>
      <c r="F190" s="17"/>
      <c r="G190" s="17"/>
      <c r="H190" s="17"/>
      <c r="I190" s="17"/>
      <c r="J190" s="17"/>
      <c r="K190" s="17"/>
      <c r="L190" s="49">
        <v>200</v>
      </c>
      <c r="M190" s="18">
        <v>30</v>
      </c>
      <c r="N190" s="18">
        <v>20</v>
      </c>
      <c r="O190" s="72">
        <f t="shared" si="33"/>
        <v>250</v>
      </c>
      <c r="P190" s="72">
        <v>275</v>
      </c>
      <c r="Q190" s="72">
        <f t="shared" si="34"/>
        <v>68</v>
      </c>
      <c r="R190" s="6">
        <f t="shared" si="24"/>
        <v>272</v>
      </c>
    </row>
    <row r="191" spans="1:18" ht="24" customHeight="1" outlineLevel="1">
      <c r="A191" s="16"/>
      <c r="B191" s="16"/>
      <c r="C191" s="298"/>
      <c r="D191" s="25" t="s">
        <v>160</v>
      </c>
      <c r="E191" s="26" t="s">
        <v>984</v>
      </c>
      <c r="F191" s="17"/>
      <c r="G191" s="17"/>
      <c r="H191" s="17"/>
      <c r="I191" s="17"/>
      <c r="J191" s="17"/>
      <c r="K191" s="17"/>
      <c r="L191" s="49">
        <v>100</v>
      </c>
      <c r="M191" s="18">
        <v>30</v>
      </c>
      <c r="N191" s="18">
        <v>40</v>
      </c>
      <c r="O191" s="72">
        <f t="shared" si="33"/>
        <v>170</v>
      </c>
      <c r="P191" s="72">
        <v>187.00000000000003</v>
      </c>
      <c r="Q191" s="72">
        <f t="shared" si="34"/>
        <v>46</v>
      </c>
      <c r="R191" s="6">
        <f t="shared" si="24"/>
        <v>184</v>
      </c>
    </row>
    <row r="192" spans="1:18" ht="24" customHeight="1" outlineLevel="1">
      <c r="A192" s="16"/>
      <c r="B192" s="16"/>
      <c r="C192" s="298"/>
      <c r="D192" s="25" t="s">
        <v>155</v>
      </c>
      <c r="E192" s="26" t="s">
        <v>983</v>
      </c>
      <c r="F192" s="17"/>
      <c r="G192" s="17"/>
      <c r="H192" s="17"/>
      <c r="I192" s="17"/>
      <c r="J192" s="17"/>
      <c r="K192" s="17"/>
      <c r="L192" s="49">
        <v>104</v>
      </c>
      <c r="M192" s="18">
        <v>30</v>
      </c>
      <c r="N192" s="18">
        <v>40</v>
      </c>
      <c r="O192" s="72">
        <f t="shared" si="33"/>
        <v>174</v>
      </c>
      <c r="P192" s="72">
        <v>191.4</v>
      </c>
      <c r="Q192" s="72">
        <f t="shared" si="34"/>
        <v>47</v>
      </c>
      <c r="R192" s="6">
        <f t="shared" si="24"/>
        <v>188</v>
      </c>
    </row>
    <row r="193" spans="1:18" ht="24" customHeight="1" outlineLevel="1">
      <c r="A193" s="16"/>
      <c r="B193" s="16"/>
      <c r="C193" s="298"/>
      <c r="D193" s="25" t="s">
        <v>157</v>
      </c>
      <c r="E193" s="26" t="s">
        <v>983</v>
      </c>
      <c r="F193" s="17"/>
      <c r="G193" s="17"/>
      <c r="H193" s="17"/>
      <c r="I193" s="17"/>
      <c r="J193" s="17"/>
      <c r="K193" s="17"/>
      <c r="L193" s="49">
        <v>100</v>
      </c>
      <c r="M193" s="18">
        <v>30</v>
      </c>
      <c r="N193" s="18">
        <v>0</v>
      </c>
      <c r="O193" s="72">
        <f t="shared" si="33"/>
        <v>130</v>
      </c>
      <c r="P193" s="72">
        <v>143</v>
      </c>
      <c r="Q193" s="72">
        <f t="shared" si="34"/>
        <v>35</v>
      </c>
      <c r="R193" s="6">
        <f t="shared" si="24"/>
        <v>140</v>
      </c>
    </row>
    <row r="194" spans="1:18" ht="24" customHeight="1" outlineLevel="1">
      <c r="A194" s="16"/>
      <c r="B194" s="16"/>
      <c r="C194" s="298"/>
      <c r="D194" s="25" t="s">
        <v>165</v>
      </c>
      <c r="E194" s="26" t="s">
        <v>983</v>
      </c>
      <c r="F194" s="17"/>
      <c r="G194" s="17"/>
      <c r="H194" s="17"/>
      <c r="I194" s="17"/>
      <c r="J194" s="17"/>
      <c r="K194" s="17"/>
      <c r="L194" s="49">
        <v>110</v>
      </c>
      <c r="M194" s="18">
        <v>30</v>
      </c>
      <c r="N194" s="18">
        <v>40</v>
      </c>
      <c r="O194" s="72">
        <f t="shared" si="33"/>
        <v>180</v>
      </c>
      <c r="P194" s="72">
        <v>198.00000000000003</v>
      </c>
      <c r="Q194" s="72">
        <f t="shared" si="34"/>
        <v>49</v>
      </c>
      <c r="R194" s="6">
        <f t="shared" si="24"/>
        <v>196</v>
      </c>
    </row>
    <row r="195" spans="1:18" ht="24" customHeight="1" outlineLevel="1">
      <c r="A195" s="16"/>
      <c r="B195" s="16"/>
      <c r="C195" s="298"/>
      <c r="D195" s="25" t="s">
        <v>162</v>
      </c>
      <c r="E195" s="26" t="s">
        <v>983</v>
      </c>
      <c r="F195" s="17"/>
      <c r="G195" s="17"/>
      <c r="H195" s="17"/>
      <c r="I195" s="17"/>
      <c r="J195" s="17"/>
      <c r="K195" s="17"/>
      <c r="L195" s="49">
        <v>100</v>
      </c>
      <c r="M195" s="18">
        <v>20</v>
      </c>
      <c r="N195" s="18">
        <v>25</v>
      </c>
      <c r="O195" s="72">
        <f t="shared" si="33"/>
        <v>145</v>
      </c>
      <c r="P195" s="72">
        <v>159.5</v>
      </c>
      <c r="Q195" s="72">
        <f t="shared" si="34"/>
        <v>39</v>
      </c>
      <c r="R195" s="6">
        <f t="shared" si="24"/>
        <v>156</v>
      </c>
    </row>
    <row r="196" spans="1:18" ht="24" customHeight="1" outlineLevel="1">
      <c r="A196" s="16"/>
      <c r="B196" s="16"/>
      <c r="C196" s="298"/>
      <c r="D196" s="25" t="s">
        <v>159</v>
      </c>
      <c r="E196" s="26" t="s">
        <v>983</v>
      </c>
      <c r="F196" s="17"/>
      <c r="G196" s="17"/>
      <c r="H196" s="17"/>
      <c r="I196" s="17"/>
      <c r="J196" s="17"/>
      <c r="K196" s="17"/>
      <c r="L196" s="49">
        <v>100</v>
      </c>
      <c r="M196" s="18">
        <v>20</v>
      </c>
      <c r="N196" s="18">
        <v>20</v>
      </c>
      <c r="O196" s="72">
        <f t="shared" si="33"/>
        <v>140</v>
      </c>
      <c r="P196" s="72">
        <v>154</v>
      </c>
      <c r="Q196" s="72">
        <f t="shared" si="34"/>
        <v>38</v>
      </c>
      <c r="R196" s="6">
        <f t="shared" si="24"/>
        <v>152</v>
      </c>
    </row>
    <row r="197" spans="1:18" ht="24" customHeight="1" outlineLevel="1">
      <c r="A197" s="16"/>
      <c r="B197" s="16"/>
      <c r="C197" s="298"/>
      <c r="D197" s="25" t="s">
        <v>161</v>
      </c>
      <c r="E197" s="26" t="s">
        <v>986</v>
      </c>
      <c r="F197" s="17"/>
      <c r="G197" s="17"/>
      <c r="H197" s="17"/>
      <c r="I197" s="17"/>
      <c r="J197" s="17"/>
      <c r="K197" s="17"/>
      <c r="L197" s="49">
        <v>100</v>
      </c>
      <c r="M197" s="18">
        <v>10</v>
      </c>
      <c r="N197" s="18">
        <v>10</v>
      </c>
      <c r="O197" s="72">
        <f t="shared" si="33"/>
        <v>120</v>
      </c>
      <c r="P197" s="72">
        <v>132</v>
      </c>
      <c r="Q197" s="72">
        <f t="shared" si="34"/>
        <v>33</v>
      </c>
      <c r="R197" s="6">
        <f t="shared" si="24"/>
        <v>132</v>
      </c>
    </row>
    <row r="198" spans="1:18" ht="24" customHeight="1" outlineLevel="1">
      <c r="A198" s="16"/>
      <c r="B198" s="16"/>
      <c r="C198" s="298"/>
      <c r="D198" s="25" t="s">
        <v>163</v>
      </c>
      <c r="E198" s="26" t="s">
        <v>986</v>
      </c>
      <c r="F198" s="17"/>
      <c r="G198" s="17"/>
      <c r="H198" s="17"/>
      <c r="I198" s="17"/>
      <c r="J198" s="17"/>
      <c r="K198" s="17"/>
      <c r="L198" s="49">
        <v>100</v>
      </c>
      <c r="M198" s="18">
        <v>20</v>
      </c>
      <c r="N198" s="18">
        <v>25</v>
      </c>
      <c r="O198" s="72">
        <f t="shared" si="33"/>
        <v>145</v>
      </c>
      <c r="P198" s="72">
        <v>159.5</v>
      </c>
      <c r="Q198" s="72">
        <f t="shared" si="34"/>
        <v>39</v>
      </c>
      <c r="R198" s="6">
        <f t="shared" ref="R198:R261" si="35">Q198*4</f>
        <v>156</v>
      </c>
    </row>
    <row r="199" spans="1:18" ht="24" customHeight="1" outlineLevel="1">
      <c r="A199" s="16"/>
      <c r="B199" s="16"/>
      <c r="C199" s="298"/>
      <c r="D199" s="25" t="s">
        <v>164</v>
      </c>
      <c r="E199" s="26" t="s">
        <v>986</v>
      </c>
      <c r="F199" s="17"/>
      <c r="G199" s="17"/>
      <c r="H199" s="17"/>
      <c r="I199" s="17"/>
      <c r="J199" s="17"/>
      <c r="K199" s="17"/>
      <c r="L199" s="49">
        <v>100</v>
      </c>
      <c r="M199" s="18">
        <v>20</v>
      </c>
      <c r="N199" s="18">
        <v>0</v>
      </c>
      <c r="O199" s="72">
        <f t="shared" si="33"/>
        <v>120</v>
      </c>
      <c r="P199" s="72">
        <v>132</v>
      </c>
      <c r="Q199" s="72">
        <f t="shared" si="34"/>
        <v>33</v>
      </c>
      <c r="R199" s="6">
        <f t="shared" si="35"/>
        <v>132</v>
      </c>
    </row>
    <row r="200" spans="1:18" ht="24" customHeight="1" outlineLevel="1">
      <c r="A200" s="16"/>
      <c r="B200" s="16"/>
      <c r="C200" s="298"/>
      <c r="D200" s="25" t="s">
        <v>156</v>
      </c>
      <c r="E200" s="26" t="s">
        <v>986</v>
      </c>
      <c r="F200" s="17"/>
      <c r="G200" s="17"/>
      <c r="H200" s="17"/>
      <c r="I200" s="17"/>
      <c r="J200" s="17"/>
      <c r="K200" s="17"/>
      <c r="L200" s="49">
        <v>100</v>
      </c>
      <c r="M200" s="18">
        <v>10</v>
      </c>
      <c r="N200" s="18">
        <v>10</v>
      </c>
      <c r="O200" s="72">
        <f t="shared" si="33"/>
        <v>120</v>
      </c>
      <c r="P200" s="72">
        <v>132</v>
      </c>
      <c r="Q200" s="72">
        <f t="shared" si="34"/>
        <v>33</v>
      </c>
      <c r="R200" s="6">
        <f t="shared" si="35"/>
        <v>132</v>
      </c>
    </row>
    <row r="201" spans="1:18" ht="24" customHeight="1" outlineLevel="1">
      <c r="A201" s="16"/>
      <c r="B201" s="16"/>
      <c r="C201" s="298"/>
      <c r="D201" s="311" t="s">
        <v>978</v>
      </c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2"/>
      <c r="P201" s="312"/>
      <c r="Q201" s="312"/>
      <c r="R201" s="6">
        <f t="shared" si="35"/>
        <v>0</v>
      </c>
    </row>
    <row r="202" spans="1:18" ht="24" customHeight="1" outlineLevel="1">
      <c r="A202" s="16"/>
      <c r="B202" s="16"/>
      <c r="C202" s="299"/>
      <c r="D202" s="15" t="s">
        <v>44</v>
      </c>
      <c r="E202" s="26" t="s">
        <v>1197</v>
      </c>
      <c r="F202" s="73"/>
      <c r="G202" s="73"/>
      <c r="H202" s="73"/>
      <c r="I202" s="73"/>
      <c r="J202" s="73"/>
      <c r="K202" s="73"/>
      <c r="L202" s="73"/>
      <c r="M202" s="18">
        <v>0</v>
      </c>
      <c r="N202" s="18">
        <v>0</v>
      </c>
      <c r="O202" s="72">
        <f>SUM(L202:N202)</f>
        <v>0</v>
      </c>
      <c r="P202" s="72">
        <v>0</v>
      </c>
      <c r="Q202" s="72">
        <f>O202*1.1</f>
        <v>0</v>
      </c>
      <c r="R202" s="6">
        <f t="shared" si="35"/>
        <v>0</v>
      </c>
    </row>
    <row r="203" spans="1:18" ht="24" customHeight="1">
      <c r="A203" s="16"/>
      <c r="B203" s="16"/>
      <c r="C203" s="105" t="s">
        <v>152</v>
      </c>
      <c r="D203" s="91" t="s">
        <v>45</v>
      </c>
      <c r="E203" s="89"/>
      <c r="F203" s="90">
        <f t="shared" ref="F203:O203" si="36">SUM(F187:F202)</f>
        <v>0</v>
      </c>
      <c r="G203" s="90">
        <f t="shared" si="36"/>
        <v>0</v>
      </c>
      <c r="H203" s="90">
        <f t="shared" si="36"/>
        <v>0</v>
      </c>
      <c r="I203" s="90">
        <f t="shared" si="36"/>
        <v>0</v>
      </c>
      <c r="J203" s="90">
        <f t="shared" si="36"/>
        <v>0</v>
      </c>
      <c r="K203" s="90">
        <f t="shared" si="36"/>
        <v>0</v>
      </c>
      <c r="L203" s="90">
        <f t="shared" si="36"/>
        <v>2614</v>
      </c>
      <c r="M203" s="90">
        <f t="shared" si="36"/>
        <v>320</v>
      </c>
      <c r="N203" s="90">
        <f t="shared" si="36"/>
        <v>380</v>
      </c>
      <c r="O203" s="90">
        <f t="shared" si="36"/>
        <v>3314</v>
      </c>
      <c r="P203" s="90">
        <v>3645.4</v>
      </c>
      <c r="Q203" s="90">
        <f>SUM(Q187:Q202)</f>
        <v>904</v>
      </c>
      <c r="R203" s="6">
        <f t="shared" si="35"/>
        <v>3616</v>
      </c>
    </row>
    <row r="204" spans="1:18" ht="24" customHeight="1" outlineLevel="1">
      <c r="A204" s="16"/>
      <c r="B204" s="16"/>
      <c r="C204" s="297" t="s">
        <v>166</v>
      </c>
      <c r="D204" s="15" t="s">
        <v>167</v>
      </c>
      <c r="E204" s="26"/>
      <c r="F204" s="17"/>
      <c r="G204" s="17"/>
      <c r="H204" s="17"/>
      <c r="I204" s="17"/>
      <c r="J204" s="17"/>
      <c r="K204" s="17"/>
      <c r="L204" s="49">
        <v>150</v>
      </c>
      <c r="M204" s="18">
        <v>0</v>
      </c>
      <c r="N204" s="18">
        <v>50</v>
      </c>
      <c r="O204" s="72">
        <f>SUM(L204:N204)</f>
        <v>200</v>
      </c>
      <c r="P204" s="72">
        <v>220.00000000000003</v>
      </c>
      <c r="Q204" s="72">
        <f>ROUNDDOWN(P204/4,0)</f>
        <v>55</v>
      </c>
      <c r="R204" s="6">
        <f t="shared" si="35"/>
        <v>220</v>
      </c>
    </row>
    <row r="205" spans="1:18" ht="24" customHeight="1" outlineLevel="1">
      <c r="A205" s="16"/>
      <c r="B205" s="16"/>
      <c r="C205" s="298"/>
      <c r="D205" s="313" t="s">
        <v>976</v>
      </c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6">
        <f t="shared" si="35"/>
        <v>0</v>
      </c>
    </row>
    <row r="206" spans="1:18" ht="24" customHeight="1" outlineLevel="1" collapsed="1">
      <c r="A206" s="16"/>
      <c r="B206" s="16"/>
      <c r="C206" s="298"/>
      <c r="D206" s="25" t="s">
        <v>166</v>
      </c>
      <c r="E206" s="26" t="s">
        <v>32</v>
      </c>
      <c r="F206" s="17"/>
      <c r="G206" s="17"/>
      <c r="H206" s="17"/>
      <c r="I206" s="17"/>
      <c r="J206" s="17"/>
      <c r="K206" s="17"/>
      <c r="L206" s="49">
        <v>600</v>
      </c>
      <c r="M206" s="18">
        <v>100</v>
      </c>
      <c r="N206" s="18">
        <v>100</v>
      </c>
      <c r="O206" s="72">
        <f t="shared" ref="O206:O212" si="37">SUM(L206:N206)</f>
        <v>800</v>
      </c>
      <c r="P206" s="72">
        <v>880.00000000000011</v>
      </c>
      <c r="Q206" s="72">
        <f t="shared" ref="Q206:Q212" si="38">ROUNDDOWN(P206/4,0)</f>
        <v>220</v>
      </c>
      <c r="R206" s="6">
        <f t="shared" si="35"/>
        <v>880</v>
      </c>
    </row>
    <row r="207" spans="1:18" ht="24" customHeight="1" outlineLevel="1">
      <c r="A207" s="16"/>
      <c r="B207" s="16"/>
      <c r="C207" s="298"/>
      <c r="D207" s="25" t="s">
        <v>168</v>
      </c>
      <c r="E207" s="26" t="s">
        <v>34</v>
      </c>
      <c r="F207" s="17"/>
      <c r="G207" s="17"/>
      <c r="H207" s="17"/>
      <c r="I207" s="17"/>
      <c r="J207" s="17"/>
      <c r="K207" s="17"/>
      <c r="L207" s="49">
        <v>143</v>
      </c>
      <c r="M207" s="18">
        <v>22</v>
      </c>
      <c r="N207" s="18">
        <v>50</v>
      </c>
      <c r="O207" s="72">
        <f t="shared" si="37"/>
        <v>215</v>
      </c>
      <c r="P207" s="72">
        <v>236.50000000000003</v>
      </c>
      <c r="Q207" s="72">
        <f t="shared" si="38"/>
        <v>59</v>
      </c>
      <c r="R207" s="6">
        <f t="shared" si="35"/>
        <v>236</v>
      </c>
    </row>
    <row r="208" spans="1:18" ht="24" customHeight="1" outlineLevel="1">
      <c r="A208" s="16"/>
      <c r="B208" s="16"/>
      <c r="C208" s="298"/>
      <c r="D208" s="25" t="s">
        <v>169</v>
      </c>
      <c r="E208" s="26" t="s">
        <v>34</v>
      </c>
      <c r="F208" s="17"/>
      <c r="G208" s="17"/>
      <c r="H208" s="17"/>
      <c r="I208" s="17"/>
      <c r="J208" s="17"/>
      <c r="K208" s="17"/>
      <c r="L208" s="49">
        <v>133</v>
      </c>
      <c r="M208" s="18">
        <v>62</v>
      </c>
      <c r="N208" s="18">
        <v>10</v>
      </c>
      <c r="O208" s="72">
        <f t="shared" si="37"/>
        <v>205</v>
      </c>
      <c r="P208" s="72">
        <v>225.50000000000003</v>
      </c>
      <c r="Q208" s="72">
        <f t="shared" si="38"/>
        <v>56</v>
      </c>
      <c r="R208" s="6">
        <f t="shared" si="35"/>
        <v>224</v>
      </c>
    </row>
    <row r="209" spans="1:18" ht="24" customHeight="1" outlineLevel="1">
      <c r="A209" s="16"/>
      <c r="B209" s="16"/>
      <c r="C209" s="298"/>
      <c r="D209" s="25" t="s">
        <v>170</v>
      </c>
      <c r="E209" s="26" t="s">
        <v>34</v>
      </c>
      <c r="F209" s="17"/>
      <c r="G209" s="17"/>
      <c r="H209" s="17"/>
      <c r="I209" s="17"/>
      <c r="J209" s="17"/>
      <c r="K209" s="17"/>
      <c r="L209" s="49">
        <v>120</v>
      </c>
      <c r="M209" s="18">
        <v>25</v>
      </c>
      <c r="N209" s="18">
        <v>25</v>
      </c>
      <c r="O209" s="72">
        <f t="shared" si="37"/>
        <v>170</v>
      </c>
      <c r="P209" s="72">
        <v>187.00000000000003</v>
      </c>
      <c r="Q209" s="72">
        <f t="shared" si="38"/>
        <v>46</v>
      </c>
      <c r="R209" s="6">
        <f t="shared" si="35"/>
        <v>184</v>
      </c>
    </row>
    <row r="210" spans="1:18" ht="24" customHeight="1" outlineLevel="1">
      <c r="A210" s="16"/>
      <c r="B210" s="16"/>
      <c r="C210" s="298"/>
      <c r="D210" s="25" t="s">
        <v>171</v>
      </c>
      <c r="E210" s="26" t="s">
        <v>34</v>
      </c>
      <c r="F210" s="17"/>
      <c r="G210" s="17"/>
      <c r="H210" s="17"/>
      <c r="I210" s="17"/>
      <c r="J210" s="17"/>
      <c r="K210" s="17"/>
      <c r="L210" s="49">
        <v>89</v>
      </c>
      <c r="M210" s="18">
        <v>31</v>
      </c>
      <c r="N210" s="18">
        <v>20</v>
      </c>
      <c r="O210" s="72">
        <f t="shared" si="37"/>
        <v>140</v>
      </c>
      <c r="P210" s="72">
        <v>154</v>
      </c>
      <c r="Q210" s="72">
        <f t="shared" si="38"/>
        <v>38</v>
      </c>
      <c r="R210" s="6">
        <f t="shared" si="35"/>
        <v>152</v>
      </c>
    </row>
    <row r="211" spans="1:18" ht="24" customHeight="1" outlineLevel="1">
      <c r="A211" s="16"/>
      <c r="B211" s="16"/>
      <c r="C211" s="298"/>
      <c r="D211" s="25" t="s">
        <v>172</v>
      </c>
      <c r="E211" s="26" t="s">
        <v>34</v>
      </c>
      <c r="F211" s="17"/>
      <c r="G211" s="17"/>
      <c r="H211" s="17"/>
      <c r="I211" s="17"/>
      <c r="J211" s="17"/>
      <c r="K211" s="17"/>
      <c r="L211" s="49">
        <v>37</v>
      </c>
      <c r="M211" s="18">
        <v>9</v>
      </c>
      <c r="N211" s="18">
        <v>78</v>
      </c>
      <c r="O211" s="72">
        <f t="shared" si="37"/>
        <v>124</v>
      </c>
      <c r="P211" s="72">
        <v>136.4</v>
      </c>
      <c r="Q211" s="72">
        <f t="shared" si="38"/>
        <v>34</v>
      </c>
      <c r="R211" s="6">
        <f t="shared" si="35"/>
        <v>136</v>
      </c>
    </row>
    <row r="212" spans="1:18" ht="24" customHeight="1" outlineLevel="1">
      <c r="A212" s="16"/>
      <c r="B212" s="16"/>
      <c r="C212" s="298"/>
      <c r="D212" s="25" t="s">
        <v>173</v>
      </c>
      <c r="E212" s="26" t="s">
        <v>34</v>
      </c>
      <c r="F212" s="17"/>
      <c r="G212" s="17"/>
      <c r="H212" s="17"/>
      <c r="I212" s="17"/>
      <c r="J212" s="17"/>
      <c r="K212" s="17"/>
      <c r="L212" s="49">
        <v>40</v>
      </c>
      <c r="M212" s="18">
        <v>15</v>
      </c>
      <c r="N212" s="18">
        <v>15</v>
      </c>
      <c r="O212" s="72">
        <f t="shared" si="37"/>
        <v>70</v>
      </c>
      <c r="P212" s="72">
        <v>77</v>
      </c>
      <c r="Q212" s="72">
        <f t="shared" si="38"/>
        <v>19</v>
      </c>
      <c r="R212" s="6">
        <f t="shared" si="35"/>
        <v>76</v>
      </c>
    </row>
    <row r="213" spans="1:18" ht="24" customHeight="1" outlineLevel="1">
      <c r="A213" s="16"/>
      <c r="B213" s="16"/>
      <c r="C213" s="298"/>
      <c r="D213" s="311" t="s">
        <v>978</v>
      </c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312"/>
      <c r="Q213" s="312"/>
      <c r="R213" s="6">
        <f t="shared" si="35"/>
        <v>0</v>
      </c>
    </row>
    <row r="214" spans="1:18" ht="24" customHeight="1" outlineLevel="1">
      <c r="A214" s="16"/>
      <c r="B214" s="16"/>
      <c r="C214" s="299"/>
      <c r="D214" s="15" t="s">
        <v>44</v>
      </c>
      <c r="E214" s="26" t="s">
        <v>1197</v>
      </c>
      <c r="F214" s="73"/>
      <c r="G214" s="73"/>
      <c r="H214" s="73"/>
      <c r="I214" s="73"/>
      <c r="J214" s="73"/>
      <c r="K214" s="73"/>
      <c r="L214" s="73"/>
      <c r="M214" s="18">
        <v>0</v>
      </c>
      <c r="N214" s="18">
        <v>0</v>
      </c>
      <c r="O214" s="72">
        <f>SUM(L214:N214)</f>
        <v>0</v>
      </c>
      <c r="P214" s="72">
        <v>0</v>
      </c>
      <c r="Q214" s="72">
        <f>O214*1.1</f>
        <v>0</v>
      </c>
      <c r="R214" s="6">
        <f t="shared" si="35"/>
        <v>0</v>
      </c>
    </row>
    <row r="215" spans="1:18" ht="24" customHeight="1">
      <c r="A215" s="16"/>
      <c r="B215" s="16"/>
      <c r="C215" s="105" t="s">
        <v>166</v>
      </c>
      <c r="D215" s="91" t="s">
        <v>45</v>
      </c>
      <c r="E215" s="89"/>
      <c r="F215" s="90">
        <f t="shared" ref="F215:O215" si="39">SUM(F204:F214)</f>
        <v>0</v>
      </c>
      <c r="G215" s="90">
        <f t="shared" si="39"/>
        <v>0</v>
      </c>
      <c r="H215" s="90">
        <f t="shared" si="39"/>
        <v>0</v>
      </c>
      <c r="I215" s="90">
        <f t="shared" si="39"/>
        <v>0</v>
      </c>
      <c r="J215" s="90">
        <f t="shared" si="39"/>
        <v>0</v>
      </c>
      <c r="K215" s="90">
        <f t="shared" si="39"/>
        <v>0</v>
      </c>
      <c r="L215" s="90">
        <f t="shared" si="39"/>
        <v>1312</v>
      </c>
      <c r="M215" s="90">
        <f t="shared" si="39"/>
        <v>264</v>
      </c>
      <c r="N215" s="90">
        <f t="shared" si="39"/>
        <v>348</v>
      </c>
      <c r="O215" s="90">
        <f t="shared" si="39"/>
        <v>1924</v>
      </c>
      <c r="P215" s="90">
        <v>2116.4000000000005</v>
      </c>
      <c r="Q215" s="90">
        <f>SUM(Q204:Q214)</f>
        <v>527</v>
      </c>
      <c r="R215" s="6">
        <f t="shared" si="35"/>
        <v>2108</v>
      </c>
    </row>
    <row r="216" spans="1:18" ht="24" customHeight="1" outlineLevel="1">
      <c r="A216" s="16"/>
      <c r="B216" s="16"/>
      <c r="C216" s="297" t="s">
        <v>174</v>
      </c>
      <c r="D216" s="15" t="s">
        <v>175</v>
      </c>
      <c r="E216" s="26"/>
      <c r="F216" s="17"/>
      <c r="G216" s="17"/>
      <c r="H216" s="17"/>
      <c r="I216" s="17"/>
      <c r="J216" s="17"/>
      <c r="K216" s="17"/>
      <c r="L216" s="49">
        <v>130</v>
      </c>
      <c r="M216" s="18"/>
      <c r="N216" s="18"/>
      <c r="O216" s="72">
        <f>SUM(L216:N216)</f>
        <v>130</v>
      </c>
      <c r="P216" s="72">
        <v>143</v>
      </c>
      <c r="Q216" s="72">
        <f>ROUNDDOWN(P216/4,0)</f>
        <v>35</v>
      </c>
      <c r="R216" s="6">
        <f t="shared" si="35"/>
        <v>140</v>
      </c>
    </row>
    <row r="217" spans="1:18" ht="24" customHeight="1" outlineLevel="1">
      <c r="A217" s="16"/>
      <c r="B217" s="16"/>
      <c r="C217" s="298"/>
      <c r="D217" s="313" t="s">
        <v>976</v>
      </c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6">
        <f t="shared" si="35"/>
        <v>0</v>
      </c>
    </row>
    <row r="218" spans="1:18" ht="24" customHeight="1" outlineLevel="1" collapsed="1">
      <c r="A218" s="16"/>
      <c r="B218" s="16"/>
      <c r="C218" s="298"/>
      <c r="D218" s="25" t="s">
        <v>176</v>
      </c>
      <c r="E218" s="26" t="s">
        <v>32</v>
      </c>
      <c r="F218" s="17"/>
      <c r="G218" s="17"/>
      <c r="H218" s="17"/>
      <c r="I218" s="17"/>
      <c r="J218" s="17"/>
      <c r="K218" s="17"/>
      <c r="L218" s="49">
        <v>1030</v>
      </c>
      <c r="M218" s="18">
        <v>180</v>
      </c>
      <c r="N218" s="18">
        <v>160</v>
      </c>
      <c r="O218" s="72">
        <f t="shared" ref="O218:O227" si="40">SUM(L218:N218)</f>
        <v>1370</v>
      </c>
      <c r="P218" s="72">
        <v>1507.0000000000002</v>
      </c>
      <c r="Q218" s="72">
        <f t="shared" ref="Q218:Q227" si="41">ROUNDDOWN(P218/4,0)</f>
        <v>376</v>
      </c>
      <c r="R218" s="6">
        <f t="shared" si="35"/>
        <v>1504</v>
      </c>
    </row>
    <row r="219" spans="1:18" ht="24" customHeight="1" outlineLevel="1">
      <c r="A219" s="16"/>
      <c r="B219" s="16"/>
      <c r="C219" s="298"/>
      <c r="D219" s="25" t="s">
        <v>181</v>
      </c>
      <c r="E219" s="26" t="s">
        <v>989</v>
      </c>
      <c r="F219" s="17"/>
      <c r="G219" s="17"/>
      <c r="H219" s="17"/>
      <c r="I219" s="17"/>
      <c r="J219" s="17"/>
      <c r="K219" s="17"/>
      <c r="L219" s="49">
        <v>215</v>
      </c>
      <c r="M219" s="18">
        <v>90</v>
      </c>
      <c r="N219" s="18">
        <v>50</v>
      </c>
      <c r="O219" s="72">
        <f t="shared" si="40"/>
        <v>355</v>
      </c>
      <c r="P219" s="72">
        <v>390.50000000000006</v>
      </c>
      <c r="Q219" s="72">
        <f t="shared" si="41"/>
        <v>97</v>
      </c>
      <c r="R219" s="6">
        <f t="shared" si="35"/>
        <v>388</v>
      </c>
    </row>
    <row r="220" spans="1:18" ht="24" customHeight="1" outlineLevel="1">
      <c r="A220" s="16"/>
      <c r="B220" s="16"/>
      <c r="C220" s="298"/>
      <c r="D220" s="25" t="s">
        <v>183</v>
      </c>
      <c r="E220" s="26" t="s">
        <v>989</v>
      </c>
      <c r="F220" s="17"/>
      <c r="G220" s="17"/>
      <c r="H220" s="17"/>
      <c r="I220" s="17"/>
      <c r="J220" s="17"/>
      <c r="K220" s="17"/>
      <c r="L220" s="49">
        <v>100</v>
      </c>
      <c r="M220" s="18">
        <v>69</v>
      </c>
      <c r="N220" s="18">
        <v>40</v>
      </c>
      <c r="O220" s="72">
        <f t="shared" si="40"/>
        <v>209</v>
      </c>
      <c r="P220" s="72">
        <v>229.9</v>
      </c>
      <c r="Q220" s="72">
        <f t="shared" si="41"/>
        <v>57</v>
      </c>
      <c r="R220" s="6">
        <f t="shared" si="35"/>
        <v>228</v>
      </c>
    </row>
    <row r="221" spans="1:18" ht="24" customHeight="1" outlineLevel="1">
      <c r="A221" s="16"/>
      <c r="B221" s="16"/>
      <c r="C221" s="298"/>
      <c r="D221" s="25" t="s">
        <v>178</v>
      </c>
      <c r="E221" s="26" t="s">
        <v>984</v>
      </c>
      <c r="F221" s="17"/>
      <c r="G221" s="17"/>
      <c r="H221" s="17"/>
      <c r="I221" s="17"/>
      <c r="J221" s="17"/>
      <c r="K221" s="17"/>
      <c r="L221" s="49">
        <v>167</v>
      </c>
      <c r="M221" s="18">
        <v>65</v>
      </c>
      <c r="N221" s="18">
        <v>40</v>
      </c>
      <c r="O221" s="72">
        <f t="shared" si="40"/>
        <v>272</v>
      </c>
      <c r="P221" s="72">
        <v>299.20000000000005</v>
      </c>
      <c r="Q221" s="72">
        <f t="shared" si="41"/>
        <v>74</v>
      </c>
      <c r="R221" s="6">
        <f t="shared" si="35"/>
        <v>296</v>
      </c>
    </row>
    <row r="222" spans="1:18" ht="24" customHeight="1" outlineLevel="1">
      <c r="A222" s="16"/>
      <c r="B222" s="16"/>
      <c r="C222" s="298"/>
      <c r="D222" s="25" t="s">
        <v>179</v>
      </c>
      <c r="E222" s="26" t="s">
        <v>984</v>
      </c>
      <c r="F222" s="17"/>
      <c r="G222" s="17"/>
      <c r="H222" s="17"/>
      <c r="I222" s="17"/>
      <c r="J222" s="17"/>
      <c r="K222" s="17"/>
      <c r="L222" s="49">
        <v>229</v>
      </c>
      <c r="M222" s="18">
        <v>45</v>
      </c>
      <c r="N222" s="18">
        <v>40</v>
      </c>
      <c r="O222" s="72">
        <f t="shared" si="40"/>
        <v>314</v>
      </c>
      <c r="P222" s="72">
        <v>345.40000000000003</v>
      </c>
      <c r="Q222" s="72">
        <f t="shared" si="41"/>
        <v>86</v>
      </c>
      <c r="R222" s="6">
        <f t="shared" si="35"/>
        <v>344</v>
      </c>
    </row>
    <row r="223" spans="1:18" ht="24" customHeight="1" outlineLevel="1">
      <c r="A223" s="16"/>
      <c r="B223" s="16"/>
      <c r="C223" s="298"/>
      <c r="D223" s="25" t="s">
        <v>177</v>
      </c>
      <c r="E223" s="26" t="s">
        <v>983</v>
      </c>
      <c r="F223" s="17"/>
      <c r="G223" s="17"/>
      <c r="H223" s="17"/>
      <c r="I223" s="17"/>
      <c r="J223" s="17"/>
      <c r="K223" s="17"/>
      <c r="L223" s="49">
        <v>121</v>
      </c>
      <c r="M223" s="18">
        <v>10</v>
      </c>
      <c r="N223" s="18">
        <v>10</v>
      </c>
      <c r="O223" s="72">
        <f t="shared" si="40"/>
        <v>141</v>
      </c>
      <c r="P223" s="72">
        <v>155.10000000000002</v>
      </c>
      <c r="Q223" s="72">
        <f t="shared" si="41"/>
        <v>38</v>
      </c>
      <c r="R223" s="6">
        <f t="shared" si="35"/>
        <v>152</v>
      </c>
    </row>
    <row r="224" spans="1:18" ht="24" customHeight="1" outlineLevel="1">
      <c r="A224" s="16"/>
      <c r="B224" s="16"/>
      <c r="C224" s="298"/>
      <c r="D224" s="25" t="s">
        <v>180</v>
      </c>
      <c r="E224" s="26" t="s">
        <v>983</v>
      </c>
      <c r="F224" s="17"/>
      <c r="G224" s="17"/>
      <c r="H224" s="17"/>
      <c r="I224" s="17"/>
      <c r="J224" s="17"/>
      <c r="K224" s="17"/>
      <c r="L224" s="49">
        <v>130</v>
      </c>
      <c r="M224" s="18">
        <v>47</v>
      </c>
      <c r="N224" s="18">
        <v>40</v>
      </c>
      <c r="O224" s="72">
        <f t="shared" si="40"/>
        <v>217</v>
      </c>
      <c r="P224" s="72">
        <v>238.70000000000002</v>
      </c>
      <c r="Q224" s="72">
        <f t="shared" si="41"/>
        <v>59</v>
      </c>
      <c r="R224" s="6">
        <f t="shared" si="35"/>
        <v>236</v>
      </c>
    </row>
    <row r="225" spans="1:18" ht="24" customHeight="1" outlineLevel="1">
      <c r="A225" s="16"/>
      <c r="B225" s="16"/>
      <c r="C225" s="298"/>
      <c r="D225" s="25" t="s">
        <v>182</v>
      </c>
      <c r="E225" s="26" t="s">
        <v>983</v>
      </c>
      <c r="F225" s="17"/>
      <c r="G225" s="17"/>
      <c r="H225" s="17"/>
      <c r="I225" s="17"/>
      <c r="J225" s="17"/>
      <c r="K225" s="17"/>
      <c r="L225" s="49">
        <v>51</v>
      </c>
      <c r="M225" s="18">
        <v>11</v>
      </c>
      <c r="N225" s="18">
        <v>30</v>
      </c>
      <c r="O225" s="72">
        <f t="shared" si="40"/>
        <v>92</v>
      </c>
      <c r="P225" s="72">
        <v>101.2</v>
      </c>
      <c r="Q225" s="72">
        <f t="shared" si="41"/>
        <v>25</v>
      </c>
      <c r="R225" s="6">
        <f t="shared" si="35"/>
        <v>100</v>
      </c>
    </row>
    <row r="226" spans="1:18" ht="24" customHeight="1" outlineLevel="1">
      <c r="A226" s="16"/>
      <c r="B226" s="16"/>
      <c r="C226" s="298"/>
      <c r="D226" s="25" t="s">
        <v>184</v>
      </c>
      <c r="E226" s="26" t="s">
        <v>983</v>
      </c>
      <c r="F226" s="17"/>
      <c r="G226" s="17"/>
      <c r="H226" s="17"/>
      <c r="I226" s="17"/>
      <c r="J226" s="17"/>
      <c r="K226" s="17"/>
      <c r="L226" s="49">
        <v>100</v>
      </c>
      <c r="M226" s="18">
        <v>10</v>
      </c>
      <c r="N226" s="18">
        <v>10</v>
      </c>
      <c r="O226" s="72">
        <f t="shared" si="40"/>
        <v>120</v>
      </c>
      <c r="P226" s="72">
        <v>132</v>
      </c>
      <c r="Q226" s="72">
        <f t="shared" si="41"/>
        <v>33</v>
      </c>
      <c r="R226" s="6">
        <f t="shared" si="35"/>
        <v>132</v>
      </c>
    </row>
    <row r="227" spans="1:18" ht="24" customHeight="1" outlineLevel="1">
      <c r="A227" s="16"/>
      <c r="B227" s="16"/>
      <c r="C227" s="298"/>
      <c r="D227" s="25" t="s">
        <v>185</v>
      </c>
      <c r="E227" s="26" t="s">
        <v>983</v>
      </c>
      <c r="F227" s="17"/>
      <c r="G227" s="17"/>
      <c r="H227" s="17"/>
      <c r="I227" s="17"/>
      <c r="J227" s="17"/>
      <c r="K227" s="17"/>
      <c r="L227" s="49">
        <v>120</v>
      </c>
      <c r="M227" s="18">
        <v>35</v>
      </c>
      <c r="N227" s="18">
        <v>40</v>
      </c>
      <c r="O227" s="72">
        <f t="shared" si="40"/>
        <v>195</v>
      </c>
      <c r="P227" s="72">
        <v>214.50000000000003</v>
      </c>
      <c r="Q227" s="72">
        <f t="shared" si="41"/>
        <v>53</v>
      </c>
      <c r="R227" s="6">
        <f t="shared" si="35"/>
        <v>212</v>
      </c>
    </row>
    <row r="228" spans="1:18" ht="24" customHeight="1" outlineLevel="1">
      <c r="A228" s="16"/>
      <c r="B228" s="16"/>
      <c r="C228" s="298"/>
      <c r="D228" s="311" t="s">
        <v>978</v>
      </c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6">
        <f t="shared" si="35"/>
        <v>0</v>
      </c>
    </row>
    <row r="229" spans="1:18" ht="24" customHeight="1" outlineLevel="1">
      <c r="A229" s="16"/>
      <c r="B229" s="16"/>
      <c r="C229" s="299"/>
      <c r="D229" s="15" t="s">
        <v>44</v>
      </c>
      <c r="E229" s="26" t="s">
        <v>1197</v>
      </c>
      <c r="F229" s="73"/>
      <c r="G229" s="73"/>
      <c r="H229" s="73"/>
      <c r="I229" s="73"/>
      <c r="J229" s="73"/>
      <c r="K229" s="73"/>
      <c r="L229" s="73"/>
      <c r="M229" s="18">
        <v>0</v>
      </c>
      <c r="N229" s="18">
        <v>0</v>
      </c>
      <c r="O229" s="72">
        <v>0</v>
      </c>
      <c r="P229" s="72">
        <v>0</v>
      </c>
      <c r="Q229" s="72">
        <v>0</v>
      </c>
      <c r="R229" s="6">
        <f t="shared" si="35"/>
        <v>0</v>
      </c>
    </row>
    <row r="230" spans="1:18" ht="24" customHeight="1">
      <c r="A230" s="16"/>
      <c r="B230" s="16"/>
      <c r="C230" s="105" t="s">
        <v>174</v>
      </c>
      <c r="D230" s="91" t="s">
        <v>45</v>
      </c>
      <c r="E230" s="89"/>
      <c r="F230" s="37">
        <f t="shared" ref="F230:O230" si="42">SUM(F216:F229)</f>
        <v>0</v>
      </c>
      <c r="G230" s="37">
        <f t="shared" si="42"/>
        <v>0</v>
      </c>
      <c r="H230" s="37">
        <f t="shared" si="42"/>
        <v>0</v>
      </c>
      <c r="I230" s="37">
        <f t="shared" si="42"/>
        <v>0</v>
      </c>
      <c r="J230" s="37">
        <f t="shared" si="42"/>
        <v>0</v>
      </c>
      <c r="K230" s="37">
        <f t="shared" si="42"/>
        <v>0</v>
      </c>
      <c r="L230" s="37">
        <f t="shared" si="42"/>
        <v>2393</v>
      </c>
      <c r="M230" s="37">
        <f t="shared" si="42"/>
        <v>562</v>
      </c>
      <c r="N230" s="37">
        <f t="shared" si="42"/>
        <v>460</v>
      </c>
      <c r="O230" s="37">
        <f t="shared" si="42"/>
        <v>3415</v>
      </c>
      <c r="P230" s="37">
        <v>3756.5</v>
      </c>
      <c r="Q230" s="37">
        <f>SUM(Q216:Q229)</f>
        <v>933</v>
      </c>
      <c r="R230" s="6">
        <f t="shared" si="35"/>
        <v>3732</v>
      </c>
    </row>
    <row r="231" spans="1:18" ht="24" customHeight="1" outlineLevel="1">
      <c r="A231" s="16"/>
      <c r="B231" s="16"/>
      <c r="C231" s="297" t="s">
        <v>186</v>
      </c>
      <c r="D231" s="15" t="s">
        <v>187</v>
      </c>
      <c r="E231" s="26"/>
      <c r="F231" s="17"/>
      <c r="G231" s="17"/>
      <c r="H231" s="17"/>
      <c r="I231" s="17"/>
      <c r="J231" s="17"/>
      <c r="K231" s="17"/>
      <c r="L231" s="49">
        <v>200</v>
      </c>
      <c r="M231" s="18"/>
      <c r="N231" s="18"/>
      <c r="O231" s="72">
        <f>SUM(L231:N231)</f>
        <v>200</v>
      </c>
      <c r="P231" s="72">
        <v>220.00000000000003</v>
      </c>
      <c r="Q231" s="72">
        <f>ROUNDDOWN(P231/4,0)</f>
        <v>55</v>
      </c>
      <c r="R231" s="6">
        <f t="shared" si="35"/>
        <v>220</v>
      </c>
    </row>
    <row r="232" spans="1:18" ht="24" customHeight="1" outlineLevel="1">
      <c r="A232" s="16"/>
      <c r="B232" s="16"/>
      <c r="C232" s="298"/>
      <c r="D232" s="313" t="s">
        <v>976</v>
      </c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6">
        <f t="shared" si="35"/>
        <v>0</v>
      </c>
    </row>
    <row r="233" spans="1:18" ht="24" customHeight="1" outlineLevel="1" collapsed="1">
      <c r="A233" s="16"/>
      <c r="B233" s="16"/>
      <c r="C233" s="298"/>
      <c r="D233" s="25" t="s">
        <v>188</v>
      </c>
      <c r="E233" s="26" t="s">
        <v>59</v>
      </c>
      <c r="F233" s="17"/>
      <c r="G233" s="17"/>
      <c r="H233" s="17"/>
      <c r="I233" s="17"/>
      <c r="J233" s="17"/>
      <c r="K233" s="17"/>
      <c r="L233" s="49">
        <v>940</v>
      </c>
      <c r="M233" s="18">
        <v>50</v>
      </c>
      <c r="N233" s="18">
        <v>40</v>
      </c>
      <c r="O233" s="72">
        <f t="shared" ref="O233:O239" si="43">SUM(L233:N233)</f>
        <v>1030</v>
      </c>
      <c r="P233" s="72">
        <v>1133</v>
      </c>
      <c r="Q233" s="72">
        <f t="shared" ref="Q233:Q239" si="44">ROUNDDOWN(P233/4,0)</f>
        <v>283</v>
      </c>
      <c r="R233" s="6">
        <f t="shared" si="35"/>
        <v>1132</v>
      </c>
    </row>
    <row r="234" spans="1:18" ht="24" customHeight="1" outlineLevel="1">
      <c r="A234" s="16"/>
      <c r="B234" s="16"/>
      <c r="C234" s="298"/>
      <c r="D234" s="25" t="s">
        <v>189</v>
      </c>
      <c r="E234" s="26" t="s">
        <v>991</v>
      </c>
      <c r="F234" s="17"/>
      <c r="G234" s="17"/>
      <c r="H234" s="17"/>
      <c r="I234" s="17"/>
      <c r="J234" s="17"/>
      <c r="K234" s="17"/>
      <c r="L234" s="49">
        <v>350</v>
      </c>
      <c r="M234" s="18">
        <v>140</v>
      </c>
      <c r="N234" s="18">
        <v>50</v>
      </c>
      <c r="O234" s="72">
        <f t="shared" si="43"/>
        <v>540</v>
      </c>
      <c r="P234" s="72">
        <v>594</v>
      </c>
      <c r="Q234" s="72">
        <f t="shared" si="44"/>
        <v>148</v>
      </c>
      <c r="R234" s="6">
        <f t="shared" si="35"/>
        <v>592</v>
      </c>
    </row>
    <row r="235" spans="1:18" ht="24" customHeight="1" outlineLevel="1">
      <c r="A235" s="16"/>
      <c r="B235" s="16"/>
      <c r="C235" s="298"/>
      <c r="D235" s="25" t="s">
        <v>193</v>
      </c>
      <c r="E235" s="26" t="s">
        <v>984</v>
      </c>
      <c r="F235" s="17"/>
      <c r="G235" s="17"/>
      <c r="H235" s="17"/>
      <c r="I235" s="17"/>
      <c r="J235" s="17"/>
      <c r="K235" s="17"/>
      <c r="L235" s="49">
        <v>150</v>
      </c>
      <c r="M235" s="18">
        <v>120</v>
      </c>
      <c r="N235" s="18">
        <v>30</v>
      </c>
      <c r="O235" s="72">
        <f t="shared" si="43"/>
        <v>300</v>
      </c>
      <c r="P235" s="72">
        <v>330</v>
      </c>
      <c r="Q235" s="72">
        <f t="shared" si="44"/>
        <v>82</v>
      </c>
      <c r="R235" s="6">
        <f t="shared" si="35"/>
        <v>328</v>
      </c>
    </row>
    <row r="236" spans="1:18" ht="24" customHeight="1" outlineLevel="1">
      <c r="A236" s="16"/>
      <c r="B236" s="16"/>
      <c r="C236" s="298"/>
      <c r="D236" s="25" t="s">
        <v>190</v>
      </c>
      <c r="E236" s="26" t="s">
        <v>984</v>
      </c>
      <c r="F236" s="17"/>
      <c r="G236" s="17"/>
      <c r="H236" s="17"/>
      <c r="I236" s="17"/>
      <c r="J236" s="17"/>
      <c r="K236" s="17"/>
      <c r="L236" s="49">
        <v>150</v>
      </c>
      <c r="M236" s="18">
        <v>85</v>
      </c>
      <c r="N236" s="18">
        <v>30</v>
      </c>
      <c r="O236" s="72">
        <f t="shared" si="43"/>
        <v>265</v>
      </c>
      <c r="P236" s="72">
        <v>291.5</v>
      </c>
      <c r="Q236" s="72">
        <f t="shared" si="44"/>
        <v>72</v>
      </c>
      <c r="R236" s="6">
        <f t="shared" si="35"/>
        <v>288</v>
      </c>
    </row>
    <row r="237" spans="1:18" ht="24" customHeight="1" outlineLevel="1">
      <c r="A237" s="16"/>
      <c r="B237" s="16"/>
      <c r="C237" s="298"/>
      <c r="D237" s="25" t="s">
        <v>191</v>
      </c>
      <c r="E237" s="26" t="s">
        <v>983</v>
      </c>
      <c r="F237" s="17"/>
      <c r="G237" s="17"/>
      <c r="H237" s="17"/>
      <c r="I237" s="17"/>
      <c r="J237" s="17"/>
      <c r="K237" s="17"/>
      <c r="L237" s="49">
        <v>150</v>
      </c>
      <c r="M237" s="18">
        <v>25</v>
      </c>
      <c r="N237" s="18">
        <v>20</v>
      </c>
      <c r="O237" s="72">
        <f t="shared" si="43"/>
        <v>195</v>
      </c>
      <c r="P237" s="72">
        <v>214.50000000000003</v>
      </c>
      <c r="Q237" s="72">
        <f t="shared" si="44"/>
        <v>53</v>
      </c>
      <c r="R237" s="6">
        <f t="shared" si="35"/>
        <v>212</v>
      </c>
    </row>
    <row r="238" spans="1:18" ht="24" customHeight="1" outlineLevel="1">
      <c r="A238" s="16"/>
      <c r="B238" s="16"/>
      <c r="C238" s="298"/>
      <c r="D238" s="25" t="s">
        <v>192</v>
      </c>
      <c r="E238" s="26" t="s">
        <v>983</v>
      </c>
      <c r="F238" s="17"/>
      <c r="G238" s="17"/>
      <c r="H238" s="17"/>
      <c r="I238" s="17"/>
      <c r="J238" s="17"/>
      <c r="K238" s="17"/>
      <c r="L238" s="49">
        <v>150</v>
      </c>
      <c r="M238" s="18">
        <v>15</v>
      </c>
      <c r="N238" s="18">
        <v>15</v>
      </c>
      <c r="O238" s="72">
        <f t="shared" si="43"/>
        <v>180</v>
      </c>
      <c r="P238" s="72">
        <v>198.00000000000003</v>
      </c>
      <c r="Q238" s="72">
        <f t="shared" si="44"/>
        <v>49</v>
      </c>
      <c r="R238" s="6">
        <f t="shared" si="35"/>
        <v>196</v>
      </c>
    </row>
    <row r="239" spans="1:18" ht="24" customHeight="1" outlineLevel="1">
      <c r="A239" s="16"/>
      <c r="B239" s="16"/>
      <c r="C239" s="298"/>
      <c r="D239" s="25" t="s">
        <v>194</v>
      </c>
      <c r="E239" s="26" t="s">
        <v>983</v>
      </c>
      <c r="F239" s="17"/>
      <c r="G239" s="17"/>
      <c r="H239" s="17"/>
      <c r="I239" s="17"/>
      <c r="J239" s="17"/>
      <c r="K239" s="17"/>
      <c r="L239" s="49">
        <v>150</v>
      </c>
      <c r="M239" s="18">
        <v>120</v>
      </c>
      <c r="N239" s="18">
        <v>30</v>
      </c>
      <c r="O239" s="72">
        <f t="shared" si="43"/>
        <v>300</v>
      </c>
      <c r="P239" s="72">
        <v>330</v>
      </c>
      <c r="Q239" s="72">
        <f t="shared" si="44"/>
        <v>82</v>
      </c>
      <c r="R239" s="6">
        <f t="shared" si="35"/>
        <v>328</v>
      </c>
    </row>
    <row r="240" spans="1:18" ht="24" customHeight="1" outlineLevel="1">
      <c r="A240" s="16"/>
      <c r="B240" s="16"/>
      <c r="C240" s="298"/>
      <c r="D240" s="350" t="s">
        <v>977</v>
      </c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  <c r="O240" s="351"/>
      <c r="P240" s="351"/>
      <c r="Q240" s="351"/>
      <c r="R240" s="6">
        <f t="shared" si="35"/>
        <v>0</v>
      </c>
    </row>
    <row r="241" spans="1:18" ht="24" customHeight="1" outlineLevel="1">
      <c r="A241" s="16"/>
      <c r="B241" s="16"/>
      <c r="C241" s="298"/>
      <c r="D241" s="57" t="s">
        <v>1001</v>
      </c>
      <c r="E241" s="26" t="s">
        <v>1139</v>
      </c>
      <c r="F241" s="17"/>
      <c r="G241" s="17"/>
      <c r="H241" s="17"/>
      <c r="I241" s="17"/>
      <c r="J241" s="17"/>
      <c r="K241" s="17"/>
      <c r="L241" s="49">
        <v>390</v>
      </c>
      <c r="M241" s="18">
        <v>0</v>
      </c>
      <c r="N241" s="18">
        <v>0</v>
      </c>
      <c r="O241" s="72">
        <f>SUM(L241:N241)</f>
        <v>390</v>
      </c>
      <c r="P241" s="72">
        <v>429.00000000000006</v>
      </c>
      <c r="Q241" s="72">
        <f>ROUNDDOWN(P241/4,0)</f>
        <v>107</v>
      </c>
      <c r="R241" s="6">
        <f t="shared" si="35"/>
        <v>428</v>
      </c>
    </row>
    <row r="242" spans="1:18" ht="24" customHeight="1" outlineLevel="1">
      <c r="A242" s="16"/>
      <c r="B242" s="16"/>
      <c r="C242" s="298"/>
      <c r="D242" s="311" t="s">
        <v>978</v>
      </c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6">
        <f t="shared" si="35"/>
        <v>0</v>
      </c>
    </row>
    <row r="243" spans="1:18" ht="24" customHeight="1" outlineLevel="1">
      <c r="A243" s="16"/>
      <c r="B243" s="16"/>
      <c r="C243" s="299"/>
      <c r="D243" s="15" t="s">
        <v>44</v>
      </c>
      <c r="E243" s="26" t="s">
        <v>1197</v>
      </c>
      <c r="F243" s="73"/>
      <c r="G243" s="73"/>
      <c r="H243" s="73"/>
      <c r="I243" s="73"/>
      <c r="J243" s="73"/>
      <c r="K243" s="73"/>
      <c r="L243" s="73"/>
      <c r="M243" s="18">
        <v>0</v>
      </c>
      <c r="N243" s="18">
        <v>0</v>
      </c>
      <c r="O243" s="72">
        <v>0</v>
      </c>
      <c r="P243" s="72">
        <v>0</v>
      </c>
      <c r="Q243" s="72">
        <v>0</v>
      </c>
      <c r="R243" s="6">
        <f t="shared" si="35"/>
        <v>0</v>
      </c>
    </row>
    <row r="244" spans="1:18" ht="24" customHeight="1">
      <c r="A244" s="16"/>
      <c r="B244" s="16"/>
      <c r="C244" s="105" t="s">
        <v>186</v>
      </c>
      <c r="D244" s="91" t="s">
        <v>45</v>
      </c>
      <c r="E244" s="89"/>
      <c r="F244" s="37">
        <f t="shared" ref="F244:O244" si="45">SUM(F231:F243)</f>
        <v>0</v>
      </c>
      <c r="G244" s="37">
        <f t="shared" si="45"/>
        <v>0</v>
      </c>
      <c r="H244" s="37">
        <f t="shared" si="45"/>
        <v>0</v>
      </c>
      <c r="I244" s="37">
        <f t="shared" si="45"/>
        <v>0</v>
      </c>
      <c r="J244" s="37">
        <f t="shared" si="45"/>
        <v>0</v>
      </c>
      <c r="K244" s="37">
        <f t="shared" si="45"/>
        <v>0</v>
      </c>
      <c r="L244" s="37">
        <f t="shared" si="45"/>
        <v>2630</v>
      </c>
      <c r="M244" s="37">
        <f t="shared" si="45"/>
        <v>555</v>
      </c>
      <c r="N244" s="37">
        <f t="shared" si="45"/>
        <v>215</v>
      </c>
      <c r="O244" s="37">
        <f t="shared" si="45"/>
        <v>3400</v>
      </c>
      <c r="P244" s="37">
        <v>3740</v>
      </c>
      <c r="Q244" s="37">
        <f>SUM(Q231:Q243)</f>
        <v>931</v>
      </c>
      <c r="R244" s="6">
        <f t="shared" si="35"/>
        <v>3724</v>
      </c>
    </row>
    <row r="245" spans="1:18" ht="24" customHeight="1" outlineLevel="1">
      <c r="A245" s="16"/>
      <c r="B245" s="16"/>
      <c r="C245" s="297" t="s">
        <v>202</v>
      </c>
      <c r="D245" s="15" t="s">
        <v>203</v>
      </c>
      <c r="E245" s="26"/>
      <c r="F245" s="17"/>
      <c r="G245" s="17"/>
      <c r="H245" s="17"/>
      <c r="I245" s="17"/>
      <c r="J245" s="17"/>
      <c r="K245" s="17"/>
      <c r="L245" s="49">
        <v>113</v>
      </c>
      <c r="M245" s="18"/>
      <c r="N245" s="18"/>
      <c r="O245" s="72">
        <f>SUM(F245:N245)</f>
        <v>113</v>
      </c>
      <c r="P245" s="72">
        <v>124.30000000000001</v>
      </c>
      <c r="Q245" s="72">
        <f>ROUNDDOWN(P245/4,0)</f>
        <v>31</v>
      </c>
      <c r="R245" s="6">
        <f t="shared" si="35"/>
        <v>124</v>
      </c>
    </row>
    <row r="246" spans="1:18" ht="24" customHeight="1" outlineLevel="1">
      <c r="A246" s="16"/>
      <c r="B246" s="16"/>
      <c r="C246" s="298"/>
      <c r="D246" s="313" t="s">
        <v>976</v>
      </c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6">
        <f t="shared" si="35"/>
        <v>0</v>
      </c>
    </row>
    <row r="247" spans="1:18" ht="24" customHeight="1" outlineLevel="1" collapsed="1">
      <c r="A247" s="16"/>
      <c r="B247" s="16"/>
      <c r="C247" s="298"/>
      <c r="D247" s="31" t="s">
        <v>204</v>
      </c>
      <c r="E247" s="26" t="s">
        <v>32</v>
      </c>
      <c r="F247" s="17"/>
      <c r="G247" s="17"/>
      <c r="H247" s="17"/>
      <c r="I247" s="17"/>
      <c r="J247" s="17"/>
      <c r="K247" s="17"/>
      <c r="L247" s="49">
        <v>763</v>
      </c>
      <c r="M247" s="18">
        <v>90</v>
      </c>
      <c r="N247" s="18">
        <v>15</v>
      </c>
      <c r="O247" s="72">
        <f t="shared" ref="O247:O253" si="46">SUM(L247:N247)</f>
        <v>868</v>
      </c>
      <c r="P247" s="72">
        <v>954.80000000000007</v>
      </c>
      <c r="Q247" s="72">
        <f t="shared" ref="Q247:Q253" si="47">ROUNDDOWN(P247/4,0)</f>
        <v>238</v>
      </c>
      <c r="R247" s="6">
        <f t="shared" si="35"/>
        <v>952</v>
      </c>
    </row>
    <row r="248" spans="1:18" ht="24" customHeight="1" outlineLevel="1">
      <c r="A248" s="16"/>
      <c r="B248" s="16"/>
      <c r="C248" s="298"/>
      <c r="D248" s="25" t="s">
        <v>209</v>
      </c>
      <c r="E248" s="26" t="s">
        <v>991</v>
      </c>
      <c r="F248" s="17"/>
      <c r="G248" s="17"/>
      <c r="H248" s="17"/>
      <c r="I248" s="17"/>
      <c r="J248" s="17"/>
      <c r="K248" s="17"/>
      <c r="L248" s="49">
        <v>410</v>
      </c>
      <c r="M248" s="18">
        <v>20</v>
      </c>
      <c r="N248" s="18">
        <v>20</v>
      </c>
      <c r="O248" s="72">
        <f t="shared" si="46"/>
        <v>450</v>
      </c>
      <c r="P248" s="72">
        <v>495.00000000000006</v>
      </c>
      <c r="Q248" s="72">
        <f t="shared" si="47"/>
        <v>123</v>
      </c>
      <c r="R248" s="6">
        <f t="shared" si="35"/>
        <v>492</v>
      </c>
    </row>
    <row r="249" spans="1:18" ht="24" customHeight="1" outlineLevel="1">
      <c r="A249" s="16"/>
      <c r="B249" s="16"/>
      <c r="C249" s="298"/>
      <c r="D249" s="25" t="s">
        <v>207</v>
      </c>
      <c r="E249" s="26" t="s">
        <v>984</v>
      </c>
      <c r="F249" s="17"/>
      <c r="G249" s="17"/>
      <c r="H249" s="17"/>
      <c r="I249" s="17"/>
      <c r="J249" s="17"/>
      <c r="K249" s="17"/>
      <c r="L249" s="49">
        <v>350</v>
      </c>
      <c r="M249" s="18">
        <v>30</v>
      </c>
      <c r="N249" s="18">
        <v>15</v>
      </c>
      <c r="O249" s="72">
        <f t="shared" si="46"/>
        <v>395</v>
      </c>
      <c r="P249" s="72">
        <v>434.50000000000006</v>
      </c>
      <c r="Q249" s="72">
        <f t="shared" si="47"/>
        <v>108</v>
      </c>
      <c r="R249" s="6">
        <f t="shared" si="35"/>
        <v>432</v>
      </c>
    </row>
    <row r="250" spans="1:18" ht="24" customHeight="1" outlineLevel="1">
      <c r="A250" s="16"/>
      <c r="B250" s="16"/>
      <c r="C250" s="298"/>
      <c r="D250" s="25" t="s">
        <v>208</v>
      </c>
      <c r="E250" s="26" t="s">
        <v>984</v>
      </c>
      <c r="F250" s="17"/>
      <c r="G250" s="17"/>
      <c r="H250" s="17"/>
      <c r="I250" s="17"/>
      <c r="J250" s="17"/>
      <c r="K250" s="17"/>
      <c r="L250" s="49">
        <v>210</v>
      </c>
      <c r="M250" s="18">
        <v>30</v>
      </c>
      <c r="N250" s="18">
        <v>15</v>
      </c>
      <c r="O250" s="72">
        <f t="shared" si="46"/>
        <v>255</v>
      </c>
      <c r="P250" s="72">
        <v>280.5</v>
      </c>
      <c r="Q250" s="72">
        <f t="shared" si="47"/>
        <v>70</v>
      </c>
      <c r="R250" s="6">
        <f t="shared" si="35"/>
        <v>280</v>
      </c>
    </row>
    <row r="251" spans="1:18" ht="24" customHeight="1" outlineLevel="1">
      <c r="A251" s="16"/>
      <c r="B251" s="16"/>
      <c r="C251" s="298"/>
      <c r="D251" s="25" t="s">
        <v>205</v>
      </c>
      <c r="E251" s="26" t="s">
        <v>983</v>
      </c>
      <c r="F251" s="17"/>
      <c r="G251" s="17"/>
      <c r="H251" s="17"/>
      <c r="I251" s="17"/>
      <c r="J251" s="17"/>
      <c r="K251" s="17"/>
      <c r="L251" s="49">
        <v>115</v>
      </c>
      <c r="M251" s="18">
        <v>10</v>
      </c>
      <c r="N251" s="18">
        <v>10</v>
      </c>
      <c r="O251" s="72">
        <f t="shared" si="46"/>
        <v>135</v>
      </c>
      <c r="P251" s="72">
        <v>148.5</v>
      </c>
      <c r="Q251" s="72">
        <f t="shared" si="47"/>
        <v>37</v>
      </c>
      <c r="R251" s="6">
        <f t="shared" si="35"/>
        <v>148</v>
      </c>
    </row>
    <row r="252" spans="1:18" ht="24" customHeight="1" outlineLevel="1">
      <c r="A252" s="16"/>
      <c r="B252" s="16"/>
      <c r="C252" s="298"/>
      <c r="D252" s="25" t="s">
        <v>206</v>
      </c>
      <c r="E252" s="26" t="s">
        <v>983</v>
      </c>
      <c r="F252" s="17"/>
      <c r="G252" s="17"/>
      <c r="H252" s="17"/>
      <c r="I252" s="17"/>
      <c r="J252" s="17"/>
      <c r="K252" s="17"/>
      <c r="L252" s="49">
        <v>200</v>
      </c>
      <c r="M252" s="18">
        <v>25</v>
      </c>
      <c r="N252" s="18">
        <v>15</v>
      </c>
      <c r="O252" s="72">
        <f t="shared" si="46"/>
        <v>240</v>
      </c>
      <c r="P252" s="72">
        <v>264</v>
      </c>
      <c r="Q252" s="72">
        <f t="shared" si="47"/>
        <v>66</v>
      </c>
      <c r="R252" s="6">
        <f t="shared" si="35"/>
        <v>264</v>
      </c>
    </row>
    <row r="253" spans="1:18" ht="24" customHeight="1" outlineLevel="1">
      <c r="A253" s="16"/>
      <c r="B253" s="16"/>
      <c r="C253" s="298"/>
      <c r="D253" s="25" t="s">
        <v>210</v>
      </c>
      <c r="E253" s="26" t="s">
        <v>983</v>
      </c>
      <c r="F253" s="17"/>
      <c r="G253" s="17"/>
      <c r="H253" s="17"/>
      <c r="I253" s="17"/>
      <c r="J253" s="17"/>
      <c r="K253" s="17"/>
      <c r="L253" s="49">
        <v>60</v>
      </c>
      <c r="M253" s="18">
        <v>25</v>
      </c>
      <c r="N253" s="18">
        <v>15</v>
      </c>
      <c r="O253" s="72">
        <f t="shared" si="46"/>
        <v>100</v>
      </c>
      <c r="P253" s="72">
        <v>110.00000000000001</v>
      </c>
      <c r="Q253" s="72">
        <f t="shared" si="47"/>
        <v>27</v>
      </c>
      <c r="R253" s="6">
        <f t="shared" si="35"/>
        <v>108</v>
      </c>
    </row>
    <row r="254" spans="1:18" ht="24" customHeight="1" outlineLevel="1">
      <c r="A254" s="16"/>
      <c r="B254" s="16"/>
      <c r="C254" s="298"/>
      <c r="D254" s="350" t="s">
        <v>977</v>
      </c>
      <c r="E254" s="351"/>
      <c r="F254" s="351"/>
      <c r="G254" s="351"/>
      <c r="H254" s="351"/>
      <c r="I254" s="351"/>
      <c r="J254" s="351"/>
      <c r="K254" s="351"/>
      <c r="L254" s="351"/>
      <c r="M254" s="351"/>
      <c r="N254" s="351"/>
      <c r="O254" s="351"/>
      <c r="P254" s="351"/>
      <c r="Q254" s="351"/>
      <c r="R254" s="6">
        <f t="shared" si="35"/>
        <v>0</v>
      </c>
    </row>
    <row r="255" spans="1:18" ht="24" customHeight="1" outlineLevel="1">
      <c r="A255" s="16"/>
      <c r="B255" s="16"/>
      <c r="C255" s="298"/>
      <c r="D255" s="25" t="s">
        <v>1003</v>
      </c>
      <c r="E255" s="26" t="s">
        <v>1144</v>
      </c>
      <c r="F255" s="17"/>
      <c r="G255" s="17"/>
      <c r="H255" s="17"/>
      <c r="I255" s="17"/>
      <c r="J255" s="17"/>
      <c r="K255" s="17"/>
      <c r="L255" s="49">
        <v>100</v>
      </c>
      <c r="M255" s="18"/>
      <c r="N255" s="18"/>
      <c r="O255" s="72">
        <f>SUM(L255:N255)</f>
        <v>100</v>
      </c>
      <c r="P255" s="72">
        <v>110.00000000000001</v>
      </c>
      <c r="Q255" s="72">
        <f>ROUNDDOWN(P255/4,0)</f>
        <v>27</v>
      </c>
      <c r="R255" s="6">
        <f t="shared" si="35"/>
        <v>108</v>
      </c>
    </row>
    <row r="256" spans="1:18" ht="24" customHeight="1" outlineLevel="1">
      <c r="A256" s="16"/>
      <c r="B256" s="16"/>
      <c r="C256" s="298"/>
      <c r="D256" s="25" t="s">
        <v>1004</v>
      </c>
      <c r="E256" s="26" t="s">
        <v>1139</v>
      </c>
      <c r="F256" s="17"/>
      <c r="G256" s="17"/>
      <c r="H256" s="17"/>
      <c r="I256" s="17"/>
      <c r="J256" s="17"/>
      <c r="K256" s="17"/>
      <c r="L256" s="49">
        <v>150</v>
      </c>
      <c r="M256" s="18"/>
      <c r="N256" s="18"/>
      <c r="O256" s="72">
        <f>SUM(L256:N256)</f>
        <v>150</v>
      </c>
      <c r="P256" s="72">
        <v>165</v>
      </c>
      <c r="Q256" s="72">
        <f>ROUNDDOWN(P256/4,0)</f>
        <v>41</v>
      </c>
      <c r="R256" s="6">
        <f t="shared" si="35"/>
        <v>164</v>
      </c>
    </row>
    <row r="257" spans="1:18" ht="24" customHeight="1" outlineLevel="1">
      <c r="A257" s="16"/>
      <c r="B257" s="16"/>
      <c r="C257" s="298"/>
      <c r="D257" s="311" t="s">
        <v>978</v>
      </c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6">
        <f t="shared" si="35"/>
        <v>0</v>
      </c>
    </row>
    <row r="258" spans="1:18" ht="24" customHeight="1" outlineLevel="1">
      <c r="A258" s="16"/>
      <c r="B258" s="16"/>
      <c r="C258" s="299"/>
      <c r="D258" s="31" t="s">
        <v>44</v>
      </c>
      <c r="E258" s="26" t="s">
        <v>1197</v>
      </c>
      <c r="F258" s="73"/>
      <c r="G258" s="73"/>
      <c r="H258" s="73"/>
      <c r="I258" s="73"/>
      <c r="J258" s="73"/>
      <c r="K258" s="73"/>
      <c r="L258" s="73"/>
      <c r="M258" s="18"/>
      <c r="N258" s="18">
        <v>0</v>
      </c>
      <c r="O258" s="72">
        <v>0</v>
      </c>
      <c r="P258" s="72">
        <v>0</v>
      </c>
      <c r="Q258" s="72">
        <v>0</v>
      </c>
      <c r="R258" s="6">
        <f t="shared" si="35"/>
        <v>0</v>
      </c>
    </row>
    <row r="259" spans="1:18" ht="24" customHeight="1">
      <c r="A259" s="16"/>
      <c r="B259" s="16"/>
      <c r="C259" s="105" t="s">
        <v>202</v>
      </c>
      <c r="D259" s="91" t="s">
        <v>45</v>
      </c>
      <c r="E259" s="89"/>
      <c r="F259" s="37">
        <f t="shared" ref="F259:O259" si="48">SUM(F245:F258)</f>
        <v>0</v>
      </c>
      <c r="G259" s="37">
        <f t="shared" si="48"/>
        <v>0</v>
      </c>
      <c r="H259" s="37">
        <f t="shared" si="48"/>
        <v>0</v>
      </c>
      <c r="I259" s="37">
        <f t="shared" si="48"/>
        <v>0</v>
      </c>
      <c r="J259" s="37">
        <f t="shared" si="48"/>
        <v>0</v>
      </c>
      <c r="K259" s="37">
        <f t="shared" si="48"/>
        <v>0</v>
      </c>
      <c r="L259" s="37">
        <f t="shared" si="48"/>
        <v>2471</v>
      </c>
      <c r="M259" s="37">
        <f t="shared" si="48"/>
        <v>230</v>
      </c>
      <c r="N259" s="37">
        <f t="shared" si="48"/>
        <v>105</v>
      </c>
      <c r="O259" s="37">
        <f t="shared" si="48"/>
        <v>2806</v>
      </c>
      <c r="P259" s="37">
        <v>3086.6000000000004</v>
      </c>
      <c r="Q259" s="37">
        <f>SUM(Q245:Q258)</f>
        <v>768</v>
      </c>
      <c r="R259" s="6">
        <f t="shared" si="35"/>
        <v>3072</v>
      </c>
    </row>
    <row r="260" spans="1:18" ht="24" customHeight="1" outlineLevel="1">
      <c r="A260" s="16"/>
      <c r="B260" s="16"/>
      <c r="C260" s="300" t="s">
        <v>211</v>
      </c>
      <c r="D260" s="15" t="s">
        <v>212</v>
      </c>
      <c r="E260" s="26"/>
      <c r="F260" s="17"/>
      <c r="G260" s="17"/>
      <c r="H260" s="17"/>
      <c r="I260" s="17"/>
      <c r="J260" s="17"/>
      <c r="K260" s="17"/>
      <c r="L260" s="49">
        <v>100</v>
      </c>
      <c r="M260" s="18"/>
      <c r="N260" s="18"/>
      <c r="O260" s="72">
        <f>SUM(F260:N260)</f>
        <v>100</v>
      </c>
      <c r="P260" s="72">
        <v>110.00000000000001</v>
      </c>
      <c r="Q260" s="72">
        <f>ROUNDDOWN(P260/4,0)</f>
        <v>27</v>
      </c>
      <c r="R260" s="6">
        <f t="shared" si="35"/>
        <v>108</v>
      </c>
    </row>
    <row r="261" spans="1:18" ht="24" customHeight="1" outlineLevel="1">
      <c r="A261" s="16"/>
      <c r="B261" s="16"/>
      <c r="C261" s="301"/>
      <c r="D261" s="313" t="s">
        <v>976</v>
      </c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6">
        <f t="shared" si="35"/>
        <v>0</v>
      </c>
    </row>
    <row r="262" spans="1:18" ht="24" customHeight="1" outlineLevel="1" collapsed="1">
      <c r="A262" s="16"/>
      <c r="B262" s="16"/>
      <c r="C262" s="301"/>
      <c r="D262" s="25" t="s">
        <v>211</v>
      </c>
      <c r="E262" s="26" t="s">
        <v>59</v>
      </c>
      <c r="F262" s="17"/>
      <c r="G262" s="17"/>
      <c r="H262" s="17"/>
      <c r="I262" s="17"/>
      <c r="J262" s="17"/>
      <c r="K262" s="17"/>
      <c r="L262" s="49">
        <v>1300</v>
      </c>
      <c r="M262" s="18">
        <v>100</v>
      </c>
      <c r="N262" s="18">
        <v>130</v>
      </c>
      <c r="O262" s="72">
        <f t="shared" ref="O262:O271" si="49">SUM(L262:N262)</f>
        <v>1530</v>
      </c>
      <c r="P262" s="72">
        <v>1683.0000000000002</v>
      </c>
      <c r="Q262" s="72">
        <f t="shared" ref="Q262:Q271" si="50">ROUNDDOWN(P262/4,0)</f>
        <v>420</v>
      </c>
      <c r="R262" s="6">
        <f t="shared" ref="R262:R325" si="51">Q262*4</f>
        <v>1680</v>
      </c>
    </row>
    <row r="263" spans="1:18" ht="24" customHeight="1" outlineLevel="1">
      <c r="A263" s="16"/>
      <c r="B263" s="16"/>
      <c r="C263" s="301"/>
      <c r="D263" s="25" t="s">
        <v>215</v>
      </c>
      <c r="E263" s="26" t="s">
        <v>32</v>
      </c>
      <c r="F263" s="17"/>
      <c r="G263" s="17"/>
      <c r="H263" s="17"/>
      <c r="I263" s="17"/>
      <c r="J263" s="17"/>
      <c r="K263" s="17"/>
      <c r="L263" s="49">
        <v>245</v>
      </c>
      <c r="M263" s="18">
        <v>20</v>
      </c>
      <c r="N263" s="18">
        <v>15</v>
      </c>
      <c r="O263" s="72">
        <f t="shared" si="49"/>
        <v>280</v>
      </c>
      <c r="P263" s="72">
        <v>308</v>
      </c>
      <c r="Q263" s="72">
        <f t="shared" si="50"/>
        <v>77</v>
      </c>
      <c r="R263" s="6">
        <f t="shared" si="51"/>
        <v>308</v>
      </c>
    </row>
    <row r="264" spans="1:18" ht="24" customHeight="1" outlineLevel="1">
      <c r="A264" s="16"/>
      <c r="B264" s="16"/>
      <c r="C264" s="301"/>
      <c r="D264" s="25" t="s">
        <v>216</v>
      </c>
      <c r="E264" s="26" t="s">
        <v>32</v>
      </c>
      <c r="F264" s="17"/>
      <c r="G264" s="17"/>
      <c r="H264" s="17"/>
      <c r="I264" s="17"/>
      <c r="J264" s="17"/>
      <c r="K264" s="17"/>
      <c r="L264" s="49">
        <v>400</v>
      </c>
      <c r="M264" s="18">
        <v>80</v>
      </c>
      <c r="N264" s="18">
        <v>20</v>
      </c>
      <c r="O264" s="72">
        <f t="shared" si="49"/>
        <v>500</v>
      </c>
      <c r="P264" s="72">
        <v>550</v>
      </c>
      <c r="Q264" s="72">
        <f t="shared" si="50"/>
        <v>137</v>
      </c>
      <c r="R264" s="6">
        <f t="shared" si="51"/>
        <v>548</v>
      </c>
    </row>
    <row r="265" spans="1:18" ht="24" customHeight="1" outlineLevel="1">
      <c r="A265" s="16"/>
      <c r="B265" s="16"/>
      <c r="C265" s="301"/>
      <c r="D265" s="25" t="s">
        <v>218</v>
      </c>
      <c r="E265" s="26" t="s">
        <v>32</v>
      </c>
      <c r="F265" s="17"/>
      <c r="G265" s="17"/>
      <c r="H265" s="17"/>
      <c r="I265" s="17"/>
      <c r="J265" s="17"/>
      <c r="K265" s="17"/>
      <c r="L265" s="49">
        <v>400</v>
      </c>
      <c r="M265" s="18">
        <v>80</v>
      </c>
      <c r="N265" s="18">
        <v>15</v>
      </c>
      <c r="O265" s="72">
        <f t="shared" si="49"/>
        <v>495</v>
      </c>
      <c r="P265" s="72">
        <v>544.5</v>
      </c>
      <c r="Q265" s="72">
        <f t="shared" si="50"/>
        <v>136</v>
      </c>
      <c r="R265" s="6">
        <f t="shared" si="51"/>
        <v>544</v>
      </c>
    </row>
    <row r="266" spans="1:18" ht="24" customHeight="1" outlineLevel="1">
      <c r="A266" s="16"/>
      <c r="B266" s="16"/>
      <c r="C266" s="301"/>
      <c r="D266" s="25" t="s">
        <v>213</v>
      </c>
      <c r="E266" s="26" t="s">
        <v>984</v>
      </c>
      <c r="F266" s="17"/>
      <c r="G266" s="17"/>
      <c r="H266" s="17"/>
      <c r="I266" s="17"/>
      <c r="J266" s="17"/>
      <c r="K266" s="17"/>
      <c r="L266" s="49">
        <v>80</v>
      </c>
      <c r="M266" s="18">
        <v>60</v>
      </c>
      <c r="N266" s="18">
        <v>35</v>
      </c>
      <c r="O266" s="72">
        <f t="shared" si="49"/>
        <v>175</v>
      </c>
      <c r="P266" s="72">
        <v>192.50000000000003</v>
      </c>
      <c r="Q266" s="72">
        <f t="shared" si="50"/>
        <v>48</v>
      </c>
      <c r="R266" s="6">
        <f t="shared" si="51"/>
        <v>192</v>
      </c>
    </row>
    <row r="267" spans="1:18" ht="24" customHeight="1" outlineLevel="1">
      <c r="A267" s="16"/>
      <c r="B267" s="16"/>
      <c r="C267" s="301"/>
      <c r="D267" s="25" t="s">
        <v>220</v>
      </c>
      <c r="E267" s="26" t="s">
        <v>984</v>
      </c>
      <c r="F267" s="17"/>
      <c r="G267" s="17"/>
      <c r="H267" s="17"/>
      <c r="I267" s="17"/>
      <c r="J267" s="17"/>
      <c r="K267" s="17"/>
      <c r="L267" s="49">
        <v>100</v>
      </c>
      <c r="M267" s="18">
        <v>60</v>
      </c>
      <c r="N267" s="18">
        <v>15</v>
      </c>
      <c r="O267" s="72">
        <f t="shared" si="49"/>
        <v>175</v>
      </c>
      <c r="P267" s="72">
        <v>192.50000000000003</v>
      </c>
      <c r="Q267" s="72">
        <f t="shared" si="50"/>
        <v>48</v>
      </c>
      <c r="R267" s="6">
        <f t="shared" si="51"/>
        <v>192</v>
      </c>
    </row>
    <row r="268" spans="1:18" ht="24" customHeight="1" outlineLevel="1">
      <c r="A268" s="16"/>
      <c r="B268" s="16"/>
      <c r="C268" s="301"/>
      <c r="D268" s="25" t="s">
        <v>217</v>
      </c>
      <c r="E268" s="26" t="s">
        <v>984</v>
      </c>
      <c r="F268" s="17"/>
      <c r="G268" s="17"/>
      <c r="H268" s="17"/>
      <c r="I268" s="17"/>
      <c r="J268" s="17"/>
      <c r="K268" s="17"/>
      <c r="L268" s="49">
        <v>100</v>
      </c>
      <c r="M268" s="18">
        <v>30</v>
      </c>
      <c r="N268" s="18">
        <v>30</v>
      </c>
      <c r="O268" s="72">
        <f t="shared" si="49"/>
        <v>160</v>
      </c>
      <c r="P268" s="72">
        <v>176</v>
      </c>
      <c r="Q268" s="72">
        <f t="shared" si="50"/>
        <v>44</v>
      </c>
      <c r="R268" s="6">
        <f t="shared" si="51"/>
        <v>176</v>
      </c>
    </row>
    <row r="269" spans="1:18" ht="24" customHeight="1" outlineLevel="1">
      <c r="A269" s="16"/>
      <c r="B269" s="16"/>
      <c r="C269" s="301"/>
      <c r="D269" s="25" t="s">
        <v>214</v>
      </c>
      <c r="E269" s="26" t="s">
        <v>983</v>
      </c>
      <c r="F269" s="17"/>
      <c r="G269" s="17"/>
      <c r="H269" s="17"/>
      <c r="I269" s="17"/>
      <c r="J269" s="17"/>
      <c r="K269" s="17"/>
      <c r="L269" s="49">
        <v>200</v>
      </c>
      <c r="M269" s="18">
        <v>100</v>
      </c>
      <c r="N269" s="18">
        <v>15</v>
      </c>
      <c r="O269" s="72">
        <f t="shared" si="49"/>
        <v>315</v>
      </c>
      <c r="P269" s="72">
        <v>346.5</v>
      </c>
      <c r="Q269" s="72">
        <f t="shared" si="50"/>
        <v>86</v>
      </c>
      <c r="R269" s="6">
        <f t="shared" si="51"/>
        <v>344</v>
      </c>
    </row>
    <row r="270" spans="1:18" ht="24" customHeight="1" outlineLevel="1">
      <c r="A270" s="16"/>
      <c r="B270" s="16"/>
      <c r="C270" s="301"/>
      <c r="D270" s="25" t="s">
        <v>219</v>
      </c>
      <c r="E270" s="26" t="s">
        <v>983</v>
      </c>
      <c r="F270" s="17"/>
      <c r="G270" s="17"/>
      <c r="H270" s="17"/>
      <c r="I270" s="17"/>
      <c r="J270" s="17"/>
      <c r="K270" s="17"/>
      <c r="L270" s="49">
        <v>145</v>
      </c>
      <c r="M270" s="18">
        <v>25</v>
      </c>
      <c r="N270" s="18">
        <v>15</v>
      </c>
      <c r="O270" s="72">
        <f t="shared" si="49"/>
        <v>185</v>
      </c>
      <c r="P270" s="72">
        <v>203.50000000000003</v>
      </c>
      <c r="Q270" s="72">
        <f t="shared" si="50"/>
        <v>50</v>
      </c>
      <c r="R270" s="6">
        <f t="shared" si="51"/>
        <v>200</v>
      </c>
    </row>
    <row r="271" spans="1:18" ht="24" customHeight="1" outlineLevel="1">
      <c r="A271" s="16"/>
      <c r="B271" s="16"/>
      <c r="C271" s="301"/>
      <c r="D271" s="25" t="s">
        <v>221</v>
      </c>
      <c r="E271" s="26" t="s">
        <v>983</v>
      </c>
      <c r="F271" s="17"/>
      <c r="G271" s="17"/>
      <c r="H271" s="17"/>
      <c r="I271" s="17"/>
      <c r="J271" s="17"/>
      <c r="K271" s="17"/>
      <c r="L271" s="49">
        <v>80</v>
      </c>
      <c r="M271" s="18">
        <v>20</v>
      </c>
      <c r="N271" s="18">
        <v>10</v>
      </c>
      <c r="O271" s="72">
        <f t="shared" si="49"/>
        <v>110</v>
      </c>
      <c r="P271" s="72">
        <v>121.00000000000001</v>
      </c>
      <c r="Q271" s="72">
        <f t="shared" si="50"/>
        <v>30</v>
      </c>
      <c r="R271" s="6">
        <f t="shared" si="51"/>
        <v>120</v>
      </c>
    </row>
    <row r="272" spans="1:18" ht="24" customHeight="1" outlineLevel="1">
      <c r="A272" s="16"/>
      <c r="B272" s="16"/>
      <c r="C272" s="301"/>
      <c r="D272" s="350" t="s">
        <v>977</v>
      </c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351"/>
      <c r="P272" s="351"/>
      <c r="Q272" s="351"/>
      <c r="R272" s="6">
        <f t="shared" si="51"/>
        <v>0</v>
      </c>
    </row>
    <row r="273" spans="1:18" ht="24" customHeight="1" outlineLevel="1">
      <c r="A273" s="16"/>
      <c r="B273" s="16"/>
      <c r="C273" s="301"/>
      <c r="D273" s="25" t="s">
        <v>1005</v>
      </c>
      <c r="E273" s="26" t="s">
        <v>1139</v>
      </c>
      <c r="F273" s="17"/>
      <c r="G273" s="17"/>
      <c r="H273" s="17"/>
      <c r="I273" s="17"/>
      <c r="J273" s="17"/>
      <c r="K273" s="17"/>
      <c r="L273" s="49">
        <v>100</v>
      </c>
      <c r="M273" s="18"/>
      <c r="N273" s="18"/>
      <c r="O273" s="72">
        <f>SUM(F273:N273)</f>
        <v>100</v>
      </c>
      <c r="P273" s="72">
        <v>110.00000000000001</v>
      </c>
      <c r="Q273" s="72">
        <f>ROUNDDOWN(P273/4,0)</f>
        <v>27</v>
      </c>
      <c r="R273" s="6">
        <f t="shared" si="51"/>
        <v>108</v>
      </c>
    </row>
    <row r="274" spans="1:18" ht="24" customHeight="1" outlineLevel="1">
      <c r="A274" s="16"/>
      <c r="B274" s="16"/>
      <c r="C274" s="301"/>
      <c r="D274" s="311" t="s">
        <v>978</v>
      </c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6">
        <f t="shared" si="51"/>
        <v>0</v>
      </c>
    </row>
    <row r="275" spans="1:18" ht="24" customHeight="1" outlineLevel="1">
      <c r="A275" s="16"/>
      <c r="B275" s="16"/>
      <c r="C275" s="302"/>
      <c r="D275" s="31" t="s">
        <v>44</v>
      </c>
      <c r="E275" s="26" t="s">
        <v>1197</v>
      </c>
      <c r="F275" s="73"/>
      <c r="G275" s="73"/>
      <c r="H275" s="73"/>
      <c r="I275" s="73"/>
      <c r="J275" s="73"/>
      <c r="K275" s="73"/>
      <c r="L275" s="73"/>
      <c r="M275" s="18">
        <v>0</v>
      </c>
      <c r="N275" s="18">
        <v>0</v>
      </c>
      <c r="O275" s="72">
        <v>0</v>
      </c>
      <c r="P275" s="72">
        <v>0</v>
      </c>
      <c r="Q275" s="72">
        <v>0</v>
      </c>
      <c r="R275" s="6">
        <f t="shared" si="51"/>
        <v>0</v>
      </c>
    </row>
    <row r="276" spans="1:18" ht="24" customHeight="1">
      <c r="A276" s="16"/>
      <c r="B276" s="16"/>
      <c r="C276" s="106" t="s">
        <v>211</v>
      </c>
      <c r="D276" s="91" t="s">
        <v>45</v>
      </c>
      <c r="E276" s="89"/>
      <c r="F276" s="37">
        <f t="shared" ref="F276:O276" si="52">SUM(F260:F275)</f>
        <v>0</v>
      </c>
      <c r="G276" s="37">
        <f t="shared" si="52"/>
        <v>0</v>
      </c>
      <c r="H276" s="37">
        <f t="shared" si="52"/>
        <v>0</v>
      </c>
      <c r="I276" s="37">
        <f t="shared" si="52"/>
        <v>0</v>
      </c>
      <c r="J276" s="37">
        <f t="shared" si="52"/>
        <v>0</v>
      </c>
      <c r="K276" s="37">
        <f t="shared" si="52"/>
        <v>0</v>
      </c>
      <c r="L276" s="37">
        <f t="shared" si="52"/>
        <v>3250</v>
      </c>
      <c r="M276" s="37">
        <f t="shared" si="52"/>
        <v>575</v>
      </c>
      <c r="N276" s="37">
        <f t="shared" si="52"/>
        <v>300</v>
      </c>
      <c r="O276" s="37">
        <f t="shared" si="52"/>
        <v>4125</v>
      </c>
      <c r="P276" s="37">
        <v>4537.5</v>
      </c>
      <c r="Q276" s="37">
        <f>SUM(Q260:Q275)</f>
        <v>1130</v>
      </c>
      <c r="R276" s="6">
        <f t="shared" si="51"/>
        <v>4520</v>
      </c>
    </row>
    <row r="277" spans="1:18" ht="24" customHeight="1" outlineLevel="1">
      <c r="A277" s="16"/>
      <c r="B277" s="16"/>
      <c r="C277" s="300" t="s">
        <v>222</v>
      </c>
      <c r="D277" s="15" t="s">
        <v>223</v>
      </c>
      <c r="E277" s="26"/>
      <c r="F277" s="17"/>
      <c r="G277" s="17"/>
      <c r="H277" s="17"/>
      <c r="I277" s="17"/>
      <c r="J277" s="17"/>
      <c r="K277" s="17"/>
      <c r="L277" s="49">
        <v>200</v>
      </c>
      <c r="M277" s="18"/>
      <c r="N277" s="18"/>
      <c r="O277" s="72">
        <f>SUM(F277:N277)</f>
        <v>200</v>
      </c>
      <c r="P277" s="72">
        <v>220.00000000000003</v>
      </c>
      <c r="Q277" s="72">
        <f>ROUNDDOWN(P277/4,0)</f>
        <v>55</v>
      </c>
      <c r="R277" s="6">
        <f t="shared" si="51"/>
        <v>220</v>
      </c>
    </row>
    <row r="278" spans="1:18" ht="24" customHeight="1" outlineLevel="1">
      <c r="A278" s="16"/>
      <c r="B278" s="16"/>
      <c r="C278" s="301"/>
      <c r="D278" s="313" t="s">
        <v>976</v>
      </c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6">
        <f t="shared" si="51"/>
        <v>0</v>
      </c>
    </row>
    <row r="279" spans="1:18" ht="24" customHeight="1" outlineLevel="1">
      <c r="A279" s="16"/>
      <c r="B279" s="16"/>
      <c r="C279" s="301"/>
      <c r="D279" s="25" t="s">
        <v>224</v>
      </c>
      <c r="E279" s="26" t="s">
        <v>32</v>
      </c>
      <c r="F279" s="17"/>
      <c r="G279" s="17"/>
      <c r="H279" s="17"/>
      <c r="I279" s="17"/>
      <c r="J279" s="17"/>
      <c r="K279" s="17"/>
      <c r="L279" s="49">
        <v>790</v>
      </c>
      <c r="M279" s="18">
        <v>90</v>
      </c>
      <c r="N279" s="18">
        <v>50</v>
      </c>
      <c r="O279" s="72">
        <f t="shared" ref="O279:O293" si="53">SUM(L279:N279)</f>
        <v>930</v>
      </c>
      <c r="P279" s="72">
        <v>1023.0000000000001</v>
      </c>
      <c r="Q279" s="72">
        <f t="shared" ref="Q279:Q293" si="54">ROUNDDOWN(P279/4,0)</f>
        <v>255</v>
      </c>
      <c r="R279" s="6">
        <f t="shared" si="51"/>
        <v>1020</v>
      </c>
    </row>
    <row r="280" spans="1:18" ht="24" customHeight="1" outlineLevel="1">
      <c r="A280" s="16"/>
      <c r="B280" s="16"/>
      <c r="C280" s="301"/>
      <c r="D280" s="25" t="s">
        <v>229</v>
      </c>
      <c r="E280" s="26" t="s">
        <v>32</v>
      </c>
      <c r="F280" s="17"/>
      <c r="G280" s="17"/>
      <c r="H280" s="17"/>
      <c r="I280" s="17"/>
      <c r="J280" s="17"/>
      <c r="K280" s="17"/>
      <c r="L280" s="49">
        <v>390</v>
      </c>
      <c r="M280" s="18">
        <v>60</v>
      </c>
      <c r="N280" s="18">
        <v>25</v>
      </c>
      <c r="O280" s="72">
        <f t="shared" si="53"/>
        <v>475</v>
      </c>
      <c r="P280" s="72">
        <v>522.5</v>
      </c>
      <c r="Q280" s="72">
        <f t="shared" si="54"/>
        <v>130</v>
      </c>
      <c r="R280" s="6">
        <f t="shared" si="51"/>
        <v>520</v>
      </c>
    </row>
    <row r="281" spans="1:18" ht="24" customHeight="1" outlineLevel="1">
      <c r="A281" s="16"/>
      <c r="B281" s="16"/>
      <c r="C281" s="301"/>
      <c r="D281" s="25" t="s">
        <v>230</v>
      </c>
      <c r="E281" s="26" t="s">
        <v>989</v>
      </c>
      <c r="F281" s="17"/>
      <c r="G281" s="17"/>
      <c r="H281" s="17"/>
      <c r="I281" s="17"/>
      <c r="J281" s="17"/>
      <c r="K281" s="17"/>
      <c r="L281" s="49">
        <v>290</v>
      </c>
      <c r="M281" s="18">
        <v>30</v>
      </c>
      <c r="N281" s="18">
        <v>25</v>
      </c>
      <c r="O281" s="72">
        <f t="shared" si="53"/>
        <v>345</v>
      </c>
      <c r="P281" s="72">
        <v>379.50000000000006</v>
      </c>
      <c r="Q281" s="72">
        <f t="shared" si="54"/>
        <v>94</v>
      </c>
      <c r="R281" s="6">
        <f t="shared" si="51"/>
        <v>376</v>
      </c>
    </row>
    <row r="282" spans="1:18" ht="24" customHeight="1" outlineLevel="1">
      <c r="A282" s="16"/>
      <c r="B282" s="16"/>
      <c r="C282" s="301"/>
      <c r="D282" s="25" t="s">
        <v>231</v>
      </c>
      <c r="E282" s="26" t="s">
        <v>984</v>
      </c>
      <c r="F282" s="17"/>
      <c r="G282" s="17"/>
      <c r="H282" s="17"/>
      <c r="I282" s="17"/>
      <c r="J282" s="17"/>
      <c r="K282" s="17"/>
      <c r="L282" s="49">
        <v>150</v>
      </c>
      <c r="M282" s="18">
        <v>30</v>
      </c>
      <c r="N282" s="18">
        <v>25</v>
      </c>
      <c r="O282" s="72">
        <f t="shared" si="53"/>
        <v>205</v>
      </c>
      <c r="P282" s="72">
        <v>225.50000000000003</v>
      </c>
      <c r="Q282" s="72">
        <f t="shared" si="54"/>
        <v>56</v>
      </c>
      <c r="R282" s="6">
        <f t="shared" si="51"/>
        <v>224</v>
      </c>
    </row>
    <row r="283" spans="1:18" ht="24" customHeight="1" outlineLevel="1">
      <c r="A283" s="16"/>
      <c r="B283" s="16"/>
      <c r="C283" s="301"/>
      <c r="D283" s="25" t="s">
        <v>233</v>
      </c>
      <c r="E283" s="26" t="s">
        <v>984</v>
      </c>
      <c r="F283" s="17"/>
      <c r="G283" s="17"/>
      <c r="H283" s="17"/>
      <c r="I283" s="17"/>
      <c r="J283" s="17"/>
      <c r="K283" s="17"/>
      <c r="L283" s="49">
        <v>220</v>
      </c>
      <c r="M283" s="18">
        <v>30</v>
      </c>
      <c r="N283" s="18">
        <v>25</v>
      </c>
      <c r="O283" s="72">
        <f t="shared" si="53"/>
        <v>275</v>
      </c>
      <c r="P283" s="72">
        <v>302.5</v>
      </c>
      <c r="Q283" s="72">
        <f t="shared" si="54"/>
        <v>75</v>
      </c>
      <c r="R283" s="6">
        <f t="shared" si="51"/>
        <v>300</v>
      </c>
    </row>
    <row r="284" spans="1:18" ht="24" customHeight="1" outlineLevel="1" collapsed="1">
      <c r="A284" s="16"/>
      <c r="B284" s="16"/>
      <c r="C284" s="301"/>
      <c r="D284" s="25" t="s">
        <v>227</v>
      </c>
      <c r="E284" s="26" t="s">
        <v>984</v>
      </c>
      <c r="F284" s="17"/>
      <c r="G284" s="17"/>
      <c r="H284" s="17"/>
      <c r="I284" s="17"/>
      <c r="J284" s="17"/>
      <c r="K284" s="17"/>
      <c r="L284" s="49">
        <v>180</v>
      </c>
      <c r="M284" s="18">
        <v>40</v>
      </c>
      <c r="N284" s="18">
        <v>25</v>
      </c>
      <c r="O284" s="72">
        <f t="shared" si="53"/>
        <v>245</v>
      </c>
      <c r="P284" s="72">
        <v>269.5</v>
      </c>
      <c r="Q284" s="72">
        <f t="shared" si="54"/>
        <v>67</v>
      </c>
      <c r="R284" s="6">
        <f t="shared" si="51"/>
        <v>268</v>
      </c>
    </row>
    <row r="285" spans="1:18" ht="24" customHeight="1" outlineLevel="1">
      <c r="A285" s="16"/>
      <c r="B285" s="16"/>
      <c r="C285" s="301"/>
      <c r="D285" s="25" t="s">
        <v>225</v>
      </c>
      <c r="E285" s="26" t="s">
        <v>983</v>
      </c>
      <c r="F285" s="17"/>
      <c r="G285" s="17"/>
      <c r="H285" s="17"/>
      <c r="I285" s="17"/>
      <c r="J285" s="17"/>
      <c r="K285" s="17"/>
      <c r="L285" s="49">
        <v>100</v>
      </c>
      <c r="M285" s="18">
        <v>30</v>
      </c>
      <c r="N285" s="18">
        <v>25</v>
      </c>
      <c r="O285" s="72">
        <f t="shared" si="53"/>
        <v>155</v>
      </c>
      <c r="P285" s="72">
        <v>170.5</v>
      </c>
      <c r="Q285" s="72">
        <f t="shared" si="54"/>
        <v>42</v>
      </c>
      <c r="R285" s="6">
        <f t="shared" si="51"/>
        <v>168</v>
      </c>
    </row>
    <row r="286" spans="1:18" ht="24" customHeight="1" outlineLevel="1">
      <c r="A286" s="16"/>
      <c r="B286" s="16"/>
      <c r="C286" s="301"/>
      <c r="D286" s="25" t="s">
        <v>226</v>
      </c>
      <c r="E286" s="26" t="s">
        <v>983</v>
      </c>
      <c r="F286" s="17"/>
      <c r="G286" s="17"/>
      <c r="H286" s="17"/>
      <c r="I286" s="17"/>
      <c r="J286" s="17"/>
      <c r="K286" s="17"/>
      <c r="L286" s="49">
        <v>100</v>
      </c>
      <c r="M286" s="18">
        <v>30</v>
      </c>
      <c r="N286" s="18">
        <v>25</v>
      </c>
      <c r="O286" s="72">
        <f t="shared" si="53"/>
        <v>155</v>
      </c>
      <c r="P286" s="72">
        <v>170.5</v>
      </c>
      <c r="Q286" s="72">
        <f t="shared" si="54"/>
        <v>42</v>
      </c>
      <c r="R286" s="6">
        <f t="shared" si="51"/>
        <v>168</v>
      </c>
    </row>
    <row r="287" spans="1:18" ht="24" customHeight="1" outlineLevel="1">
      <c r="A287" s="16"/>
      <c r="B287" s="16"/>
      <c r="C287" s="301"/>
      <c r="D287" s="25" t="s">
        <v>232</v>
      </c>
      <c r="E287" s="26" t="s">
        <v>983</v>
      </c>
      <c r="F287" s="17"/>
      <c r="G287" s="17"/>
      <c r="H287" s="17"/>
      <c r="I287" s="17"/>
      <c r="J287" s="17"/>
      <c r="K287" s="17"/>
      <c r="L287" s="49">
        <v>100</v>
      </c>
      <c r="M287" s="18">
        <v>30</v>
      </c>
      <c r="N287" s="18">
        <v>25</v>
      </c>
      <c r="O287" s="72">
        <f t="shared" si="53"/>
        <v>155</v>
      </c>
      <c r="P287" s="72">
        <v>170.5</v>
      </c>
      <c r="Q287" s="72">
        <f t="shared" si="54"/>
        <v>42</v>
      </c>
      <c r="R287" s="6">
        <f t="shared" si="51"/>
        <v>168</v>
      </c>
    </row>
    <row r="288" spans="1:18" ht="24" customHeight="1" outlineLevel="1">
      <c r="A288" s="16"/>
      <c r="B288" s="16"/>
      <c r="C288" s="301"/>
      <c r="D288" s="25" t="s">
        <v>234</v>
      </c>
      <c r="E288" s="26" t="s">
        <v>983</v>
      </c>
      <c r="F288" s="17"/>
      <c r="G288" s="17"/>
      <c r="H288" s="17"/>
      <c r="I288" s="17"/>
      <c r="J288" s="17"/>
      <c r="K288" s="17"/>
      <c r="L288" s="49">
        <v>100</v>
      </c>
      <c r="M288" s="18">
        <v>25</v>
      </c>
      <c r="N288" s="18">
        <v>20</v>
      </c>
      <c r="O288" s="72">
        <f t="shared" si="53"/>
        <v>145</v>
      </c>
      <c r="P288" s="72">
        <v>159.5</v>
      </c>
      <c r="Q288" s="72">
        <f t="shared" si="54"/>
        <v>39</v>
      </c>
      <c r="R288" s="6">
        <f t="shared" si="51"/>
        <v>156</v>
      </c>
    </row>
    <row r="289" spans="1:18" ht="24" customHeight="1" outlineLevel="1">
      <c r="A289" s="16"/>
      <c r="B289" s="16"/>
      <c r="C289" s="301"/>
      <c r="D289" s="25" t="s">
        <v>235</v>
      </c>
      <c r="E289" s="26" t="s">
        <v>983</v>
      </c>
      <c r="F289" s="17"/>
      <c r="G289" s="17"/>
      <c r="H289" s="17"/>
      <c r="I289" s="17"/>
      <c r="J289" s="17"/>
      <c r="K289" s="17"/>
      <c r="L289" s="49">
        <v>200</v>
      </c>
      <c r="M289" s="18">
        <v>30</v>
      </c>
      <c r="N289" s="18">
        <v>25</v>
      </c>
      <c r="O289" s="72">
        <f t="shared" si="53"/>
        <v>255</v>
      </c>
      <c r="P289" s="72">
        <v>280.5</v>
      </c>
      <c r="Q289" s="72">
        <f t="shared" si="54"/>
        <v>70</v>
      </c>
      <c r="R289" s="6">
        <f t="shared" si="51"/>
        <v>280</v>
      </c>
    </row>
    <row r="290" spans="1:18" ht="24" customHeight="1" outlineLevel="1">
      <c r="A290" s="16"/>
      <c r="B290" s="16"/>
      <c r="C290" s="301"/>
      <c r="D290" s="31" t="s">
        <v>236</v>
      </c>
      <c r="E290" s="26" t="s">
        <v>983</v>
      </c>
      <c r="F290" s="17"/>
      <c r="G290" s="17"/>
      <c r="H290" s="17"/>
      <c r="I290" s="17"/>
      <c r="J290" s="17"/>
      <c r="K290" s="17"/>
      <c r="L290" s="49">
        <v>100</v>
      </c>
      <c r="M290" s="18">
        <v>10</v>
      </c>
      <c r="N290" s="18">
        <v>10</v>
      </c>
      <c r="O290" s="72">
        <f t="shared" si="53"/>
        <v>120</v>
      </c>
      <c r="P290" s="72">
        <v>132</v>
      </c>
      <c r="Q290" s="72">
        <f t="shared" si="54"/>
        <v>33</v>
      </c>
      <c r="R290" s="6">
        <f t="shared" si="51"/>
        <v>132</v>
      </c>
    </row>
    <row r="291" spans="1:18" ht="24" customHeight="1" outlineLevel="1">
      <c r="A291" s="16"/>
      <c r="B291" s="16"/>
      <c r="C291" s="301"/>
      <c r="D291" s="25" t="s">
        <v>237</v>
      </c>
      <c r="E291" s="26" t="s">
        <v>983</v>
      </c>
      <c r="F291" s="17"/>
      <c r="G291" s="17"/>
      <c r="H291" s="17"/>
      <c r="I291" s="17"/>
      <c r="J291" s="17"/>
      <c r="K291" s="17"/>
      <c r="L291" s="49">
        <v>100</v>
      </c>
      <c r="M291" s="18">
        <v>20</v>
      </c>
      <c r="N291" s="18">
        <v>10</v>
      </c>
      <c r="O291" s="72">
        <f t="shared" si="53"/>
        <v>130</v>
      </c>
      <c r="P291" s="72">
        <v>143</v>
      </c>
      <c r="Q291" s="72">
        <f t="shared" si="54"/>
        <v>35</v>
      </c>
      <c r="R291" s="6">
        <f t="shared" si="51"/>
        <v>140</v>
      </c>
    </row>
    <row r="292" spans="1:18" ht="24" customHeight="1" outlineLevel="1">
      <c r="A292" s="16"/>
      <c r="B292" s="16"/>
      <c r="C292" s="301"/>
      <c r="D292" s="31" t="s">
        <v>1006</v>
      </c>
      <c r="E292" s="26" t="s">
        <v>983</v>
      </c>
      <c r="F292" s="17"/>
      <c r="G292" s="17"/>
      <c r="H292" s="17"/>
      <c r="I292" s="17"/>
      <c r="J292" s="17"/>
      <c r="K292" s="17"/>
      <c r="L292" s="49">
        <v>100</v>
      </c>
      <c r="M292" s="18">
        <v>30</v>
      </c>
      <c r="N292" s="18">
        <v>25</v>
      </c>
      <c r="O292" s="72">
        <f t="shared" si="53"/>
        <v>155</v>
      </c>
      <c r="P292" s="72">
        <v>170.5</v>
      </c>
      <c r="Q292" s="72">
        <f t="shared" si="54"/>
        <v>42</v>
      </c>
      <c r="R292" s="6">
        <f t="shared" si="51"/>
        <v>168</v>
      </c>
    </row>
    <row r="293" spans="1:18" ht="24" customHeight="1" outlineLevel="1">
      <c r="A293" s="16"/>
      <c r="B293" s="16"/>
      <c r="C293" s="301"/>
      <c r="D293" s="25" t="s">
        <v>228</v>
      </c>
      <c r="E293" s="26" t="s">
        <v>986</v>
      </c>
      <c r="F293" s="17"/>
      <c r="G293" s="17"/>
      <c r="H293" s="17"/>
      <c r="I293" s="17"/>
      <c r="J293" s="17"/>
      <c r="K293" s="17"/>
      <c r="L293" s="49">
        <v>100</v>
      </c>
      <c r="M293" s="18">
        <v>10</v>
      </c>
      <c r="N293" s="18">
        <v>10</v>
      </c>
      <c r="O293" s="72">
        <f t="shared" si="53"/>
        <v>120</v>
      </c>
      <c r="P293" s="72">
        <v>132</v>
      </c>
      <c r="Q293" s="72">
        <f t="shared" si="54"/>
        <v>33</v>
      </c>
      <c r="R293" s="6">
        <f t="shared" si="51"/>
        <v>132</v>
      </c>
    </row>
    <row r="294" spans="1:18" ht="24" customHeight="1" outlineLevel="1">
      <c r="A294" s="16"/>
      <c r="B294" s="16"/>
      <c r="C294" s="301"/>
      <c r="D294" s="350" t="s">
        <v>977</v>
      </c>
      <c r="E294" s="351"/>
      <c r="F294" s="351"/>
      <c r="G294" s="351"/>
      <c r="H294" s="351"/>
      <c r="I294" s="351"/>
      <c r="J294" s="351"/>
      <c r="K294" s="351"/>
      <c r="L294" s="351"/>
      <c r="M294" s="351"/>
      <c r="N294" s="351"/>
      <c r="O294" s="351"/>
      <c r="P294" s="351"/>
      <c r="Q294" s="351"/>
      <c r="R294" s="6">
        <f t="shared" si="51"/>
        <v>0</v>
      </c>
    </row>
    <row r="295" spans="1:18" ht="24" customHeight="1" outlineLevel="1">
      <c r="A295" s="16"/>
      <c r="B295" s="16"/>
      <c r="C295" s="301"/>
      <c r="D295" s="25" t="s">
        <v>1007</v>
      </c>
      <c r="E295" s="26" t="s">
        <v>1139</v>
      </c>
      <c r="F295" s="17"/>
      <c r="G295" s="17"/>
      <c r="H295" s="17"/>
      <c r="I295" s="17"/>
      <c r="J295" s="17"/>
      <c r="K295" s="17"/>
      <c r="L295" s="49">
        <v>150</v>
      </c>
      <c r="M295" s="18"/>
      <c r="N295" s="18"/>
      <c r="O295" s="72">
        <f>SUM(F295:N295)</f>
        <v>150</v>
      </c>
      <c r="P295" s="72">
        <v>165</v>
      </c>
      <c r="Q295" s="72">
        <f>ROUNDDOWN(P295/4,0)</f>
        <v>41</v>
      </c>
      <c r="R295" s="6">
        <f t="shared" si="51"/>
        <v>164</v>
      </c>
    </row>
    <row r="296" spans="1:18" ht="24" customHeight="1" outlineLevel="1">
      <c r="A296" s="16"/>
      <c r="B296" s="16"/>
      <c r="C296" s="301"/>
      <c r="D296" s="311" t="s">
        <v>978</v>
      </c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6">
        <f t="shared" si="51"/>
        <v>0</v>
      </c>
    </row>
    <row r="297" spans="1:18" ht="24" customHeight="1" outlineLevel="1">
      <c r="A297" s="16"/>
      <c r="B297" s="16"/>
      <c r="C297" s="302"/>
      <c r="D297" s="31" t="s">
        <v>44</v>
      </c>
      <c r="E297" s="26" t="s">
        <v>1197</v>
      </c>
      <c r="F297" s="73"/>
      <c r="G297" s="73"/>
      <c r="H297" s="73"/>
      <c r="I297" s="73"/>
      <c r="J297" s="73"/>
      <c r="K297" s="73"/>
      <c r="L297" s="73"/>
      <c r="M297" s="18"/>
      <c r="N297" s="18"/>
      <c r="O297" s="72">
        <v>0</v>
      </c>
      <c r="P297" s="72">
        <v>0</v>
      </c>
      <c r="Q297" s="72">
        <v>0</v>
      </c>
      <c r="R297" s="6">
        <f t="shared" si="51"/>
        <v>0</v>
      </c>
    </row>
    <row r="298" spans="1:18" ht="24" customHeight="1">
      <c r="A298" s="16"/>
      <c r="B298" s="16"/>
      <c r="C298" s="106" t="s">
        <v>222</v>
      </c>
      <c r="D298" s="91" t="s">
        <v>45</v>
      </c>
      <c r="E298" s="89"/>
      <c r="F298" s="37">
        <f t="shared" ref="F298:O298" si="55">SUM(F277:F297)</f>
        <v>0</v>
      </c>
      <c r="G298" s="37">
        <f t="shared" si="55"/>
        <v>0</v>
      </c>
      <c r="H298" s="37">
        <f t="shared" si="55"/>
        <v>0</v>
      </c>
      <c r="I298" s="37">
        <f t="shared" si="55"/>
        <v>0</v>
      </c>
      <c r="J298" s="37">
        <f t="shared" si="55"/>
        <v>0</v>
      </c>
      <c r="K298" s="37">
        <f t="shared" si="55"/>
        <v>0</v>
      </c>
      <c r="L298" s="37">
        <f t="shared" si="55"/>
        <v>3370</v>
      </c>
      <c r="M298" s="37">
        <f t="shared" si="55"/>
        <v>495</v>
      </c>
      <c r="N298" s="37">
        <f t="shared" si="55"/>
        <v>350</v>
      </c>
      <c r="O298" s="37">
        <f t="shared" si="55"/>
        <v>4215</v>
      </c>
      <c r="P298" s="37">
        <v>4636.5</v>
      </c>
      <c r="Q298" s="37">
        <f>SUM(Q277:Q297)</f>
        <v>1151</v>
      </c>
      <c r="R298" s="6">
        <f t="shared" si="51"/>
        <v>4604</v>
      </c>
    </row>
    <row r="299" spans="1:18" ht="24" customHeight="1" outlineLevel="1">
      <c r="A299" s="16"/>
      <c r="B299" s="16"/>
      <c r="C299" s="300" t="s">
        <v>238</v>
      </c>
      <c r="D299" s="15" t="s">
        <v>239</v>
      </c>
      <c r="E299" s="26"/>
      <c r="F299" s="17"/>
      <c r="G299" s="17"/>
      <c r="H299" s="17"/>
      <c r="I299" s="17"/>
      <c r="J299" s="17"/>
      <c r="K299" s="17"/>
      <c r="L299" s="49">
        <v>260</v>
      </c>
      <c r="M299" s="18"/>
      <c r="N299" s="18"/>
      <c r="O299" s="72">
        <f>SUM(F299:N299)</f>
        <v>260</v>
      </c>
      <c r="P299" s="72">
        <v>286</v>
      </c>
      <c r="Q299" s="72">
        <f>ROUNDDOWN(P299/4,0)</f>
        <v>71</v>
      </c>
      <c r="R299" s="6">
        <f t="shared" si="51"/>
        <v>284</v>
      </c>
    </row>
    <row r="300" spans="1:18" ht="24" customHeight="1" outlineLevel="1">
      <c r="A300" s="16"/>
      <c r="B300" s="16"/>
      <c r="C300" s="301"/>
      <c r="D300" s="313" t="s">
        <v>976</v>
      </c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6">
        <f t="shared" si="51"/>
        <v>0</v>
      </c>
    </row>
    <row r="301" spans="1:18" ht="24" customHeight="1" outlineLevel="1">
      <c r="A301" s="16"/>
      <c r="B301" s="16"/>
      <c r="C301" s="301"/>
      <c r="D301" s="25" t="s">
        <v>240</v>
      </c>
      <c r="E301" s="26" t="s">
        <v>59</v>
      </c>
      <c r="F301" s="17"/>
      <c r="G301" s="17"/>
      <c r="H301" s="17"/>
      <c r="I301" s="17"/>
      <c r="J301" s="17"/>
      <c r="K301" s="17"/>
      <c r="L301" s="49">
        <v>500</v>
      </c>
      <c r="M301" s="18">
        <v>110</v>
      </c>
      <c r="N301" s="18">
        <v>50</v>
      </c>
      <c r="O301" s="72">
        <f t="shared" ref="O301:O310" si="56">SUM(L301:N301)</f>
        <v>660</v>
      </c>
      <c r="P301" s="72">
        <v>726.00000000000011</v>
      </c>
      <c r="Q301" s="72">
        <f t="shared" ref="Q301:Q310" si="57">ROUNDDOWN(P301/4,0)</f>
        <v>181</v>
      </c>
      <c r="R301" s="6">
        <f t="shared" si="51"/>
        <v>724</v>
      </c>
    </row>
    <row r="302" spans="1:18" ht="24" customHeight="1" outlineLevel="1">
      <c r="A302" s="16"/>
      <c r="B302" s="16"/>
      <c r="C302" s="301"/>
      <c r="D302" s="25" t="s">
        <v>246</v>
      </c>
      <c r="E302" s="26" t="s">
        <v>32</v>
      </c>
      <c r="F302" s="17"/>
      <c r="G302" s="17"/>
      <c r="H302" s="17"/>
      <c r="I302" s="17"/>
      <c r="J302" s="17"/>
      <c r="K302" s="17"/>
      <c r="L302" s="49">
        <v>250</v>
      </c>
      <c r="M302" s="18">
        <v>80</v>
      </c>
      <c r="N302" s="18">
        <v>30</v>
      </c>
      <c r="O302" s="72">
        <f t="shared" si="56"/>
        <v>360</v>
      </c>
      <c r="P302" s="72">
        <v>396.00000000000006</v>
      </c>
      <c r="Q302" s="72">
        <f t="shared" si="57"/>
        <v>99</v>
      </c>
      <c r="R302" s="6">
        <f t="shared" si="51"/>
        <v>396</v>
      </c>
    </row>
    <row r="303" spans="1:18" ht="24" customHeight="1" outlineLevel="1">
      <c r="A303" s="16"/>
      <c r="B303" s="16"/>
      <c r="C303" s="301"/>
      <c r="D303" s="25" t="s">
        <v>242</v>
      </c>
      <c r="E303" s="26" t="s">
        <v>989</v>
      </c>
      <c r="F303" s="17"/>
      <c r="G303" s="17"/>
      <c r="H303" s="17"/>
      <c r="I303" s="17"/>
      <c r="J303" s="17"/>
      <c r="K303" s="17"/>
      <c r="L303" s="49">
        <v>150</v>
      </c>
      <c r="M303" s="18">
        <v>30</v>
      </c>
      <c r="N303" s="18">
        <v>20</v>
      </c>
      <c r="O303" s="72">
        <f t="shared" si="56"/>
        <v>200</v>
      </c>
      <c r="P303" s="72">
        <v>220.00000000000003</v>
      </c>
      <c r="Q303" s="72">
        <f t="shared" si="57"/>
        <v>55</v>
      </c>
      <c r="R303" s="6">
        <f t="shared" si="51"/>
        <v>220</v>
      </c>
    </row>
    <row r="304" spans="1:18" ht="24" customHeight="1" outlineLevel="1">
      <c r="A304" s="16"/>
      <c r="B304" s="16"/>
      <c r="C304" s="301"/>
      <c r="D304" s="25" t="s">
        <v>248</v>
      </c>
      <c r="E304" s="26" t="s">
        <v>989</v>
      </c>
      <c r="F304" s="17"/>
      <c r="G304" s="17"/>
      <c r="H304" s="17"/>
      <c r="I304" s="17"/>
      <c r="J304" s="17"/>
      <c r="K304" s="17"/>
      <c r="L304" s="49">
        <v>200</v>
      </c>
      <c r="M304" s="18">
        <v>40</v>
      </c>
      <c r="N304" s="18">
        <v>25</v>
      </c>
      <c r="O304" s="72">
        <f t="shared" si="56"/>
        <v>265</v>
      </c>
      <c r="P304" s="72">
        <v>291.5</v>
      </c>
      <c r="Q304" s="72">
        <f t="shared" si="57"/>
        <v>72</v>
      </c>
      <c r="R304" s="6">
        <f t="shared" si="51"/>
        <v>288</v>
      </c>
    </row>
    <row r="305" spans="1:18" ht="24" customHeight="1" outlineLevel="1" collapsed="1">
      <c r="A305" s="16"/>
      <c r="B305" s="16"/>
      <c r="C305" s="301"/>
      <c r="D305" s="25" t="s">
        <v>243</v>
      </c>
      <c r="E305" s="26" t="s">
        <v>984</v>
      </c>
      <c r="F305" s="17"/>
      <c r="G305" s="17"/>
      <c r="H305" s="17"/>
      <c r="I305" s="17"/>
      <c r="J305" s="17"/>
      <c r="K305" s="17"/>
      <c r="L305" s="49">
        <v>150</v>
      </c>
      <c r="M305" s="18">
        <v>30</v>
      </c>
      <c r="N305" s="18">
        <v>20</v>
      </c>
      <c r="O305" s="72">
        <f t="shared" si="56"/>
        <v>200</v>
      </c>
      <c r="P305" s="72">
        <v>220.00000000000003</v>
      </c>
      <c r="Q305" s="72">
        <f t="shared" si="57"/>
        <v>55</v>
      </c>
      <c r="R305" s="6">
        <f t="shared" si="51"/>
        <v>220</v>
      </c>
    </row>
    <row r="306" spans="1:18" ht="24" customHeight="1" outlineLevel="1">
      <c r="A306" s="16"/>
      <c r="B306" s="16"/>
      <c r="C306" s="301"/>
      <c r="D306" s="25" t="s">
        <v>244</v>
      </c>
      <c r="E306" s="26" t="s">
        <v>984</v>
      </c>
      <c r="F306" s="17"/>
      <c r="G306" s="17"/>
      <c r="H306" s="17"/>
      <c r="I306" s="17"/>
      <c r="J306" s="17"/>
      <c r="K306" s="17"/>
      <c r="L306" s="49">
        <v>150</v>
      </c>
      <c r="M306" s="18">
        <v>80</v>
      </c>
      <c r="N306" s="18">
        <v>30</v>
      </c>
      <c r="O306" s="72">
        <f t="shared" si="56"/>
        <v>260</v>
      </c>
      <c r="P306" s="72">
        <v>286</v>
      </c>
      <c r="Q306" s="72">
        <f t="shared" si="57"/>
        <v>71</v>
      </c>
      <c r="R306" s="6">
        <f t="shared" si="51"/>
        <v>284</v>
      </c>
    </row>
    <row r="307" spans="1:18" ht="24" customHeight="1" outlineLevel="1">
      <c r="A307" s="16"/>
      <c r="B307" s="16"/>
      <c r="C307" s="301"/>
      <c r="D307" s="25" t="s">
        <v>245</v>
      </c>
      <c r="E307" s="26" t="s">
        <v>984</v>
      </c>
      <c r="F307" s="17"/>
      <c r="G307" s="17"/>
      <c r="H307" s="17"/>
      <c r="I307" s="17"/>
      <c r="J307" s="17"/>
      <c r="K307" s="17"/>
      <c r="L307" s="49">
        <v>150</v>
      </c>
      <c r="M307" s="18">
        <v>20</v>
      </c>
      <c r="N307" s="18">
        <v>15</v>
      </c>
      <c r="O307" s="72">
        <f t="shared" si="56"/>
        <v>185</v>
      </c>
      <c r="P307" s="72">
        <v>203.50000000000003</v>
      </c>
      <c r="Q307" s="72">
        <f t="shared" si="57"/>
        <v>50</v>
      </c>
      <c r="R307" s="6">
        <f t="shared" si="51"/>
        <v>200</v>
      </c>
    </row>
    <row r="308" spans="1:18" ht="24" customHeight="1" outlineLevel="1">
      <c r="A308" s="16"/>
      <c r="B308" s="16"/>
      <c r="C308" s="301"/>
      <c r="D308" s="25" t="s">
        <v>247</v>
      </c>
      <c r="E308" s="26" t="s">
        <v>984</v>
      </c>
      <c r="F308" s="17"/>
      <c r="G308" s="17"/>
      <c r="H308" s="17"/>
      <c r="I308" s="17"/>
      <c r="J308" s="17"/>
      <c r="K308" s="17"/>
      <c r="L308" s="49">
        <v>150</v>
      </c>
      <c r="M308" s="18">
        <v>30</v>
      </c>
      <c r="N308" s="18">
        <v>20</v>
      </c>
      <c r="O308" s="72">
        <f t="shared" si="56"/>
        <v>200</v>
      </c>
      <c r="P308" s="72">
        <v>220.00000000000003</v>
      </c>
      <c r="Q308" s="72">
        <f t="shared" si="57"/>
        <v>55</v>
      </c>
      <c r="R308" s="6">
        <f t="shared" si="51"/>
        <v>220</v>
      </c>
    </row>
    <row r="309" spans="1:18" ht="24" customHeight="1" outlineLevel="1">
      <c r="A309" s="16"/>
      <c r="B309" s="16"/>
      <c r="C309" s="301"/>
      <c r="D309" s="25" t="s">
        <v>241</v>
      </c>
      <c r="E309" s="26" t="s">
        <v>984</v>
      </c>
      <c r="F309" s="17"/>
      <c r="G309" s="17"/>
      <c r="H309" s="17"/>
      <c r="I309" s="17"/>
      <c r="J309" s="17"/>
      <c r="K309" s="17"/>
      <c r="L309" s="49">
        <v>200</v>
      </c>
      <c r="M309" s="18">
        <v>80</v>
      </c>
      <c r="N309" s="18">
        <v>30</v>
      </c>
      <c r="O309" s="72">
        <f t="shared" si="56"/>
        <v>310</v>
      </c>
      <c r="P309" s="72">
        <v>341</v>
      </c>
      <c r="Q309" s="72">
        <f t="shared" si="57"/>
        <v>85</v>
      </c>
      <c r="R309" s="6">
        <f t="shared" si="51"/>
        <v>340</v>
      </c>
    </row>
    <row r="310" spans="1:18" ht="24" customHeight="1" outlineLevel="1">
      <c r="A310" s="16"/>
      <c r="B310" s="16"/>
      <c r="C310" s="301"/>
      <c r="D310" s="25" t="s">
        <v>249</v>
      </c>
      <c r="E310" s="26" t="s">
        <v>983</v>
      </c>
      <c r="F310" s="17"/>
      <c r="G310" s="17"/>
      <c r="H310" s="17"/>
      <c r="I310" s="17"/>
      <c r="J310" s="17"/>
      <c r="K310" s="17"/>
      <c r="L310" s="49">
        <v>100</v>
      </c>
      <c r="M310" s="18">
        <v>70</v>
      </c>
      <c r="N310" s="18">
        <v>30</v>
      </c>
      <c r="O310" s="72">
        <f t="shared" si="56"/>
        <v>200</v>
      </c>
      <c r="P310" s="72">
        <v>220.00000000000003</v>
      </c>
      <c r="Q310" s="72">
        <f t="shared" si="57"/>
        <v>55</v>
      </c>
      <c r="R310" s="6">
        <f t="shared" si="51"/>
        <v>220</v>
      </c>
    </row>
    <row r="311" spans="1:18" ht="24" customHeight="1" outlineLevel="1">
      <c r="A311" s="16"/>
      <c r="B311" s="16"/>
      <c r="C311" s="301"/>
      <c r="D311" s="311" t="s">
        <v>978</v>
      </c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  <c r="Q311" s="312"/>
      <c r="R311" s="6">
        <f t="shared" si="51"/>
        <v>0</v>
      </c>
    </row>
    <row r="312" spans="1:18" ht="24" customHeight="1" outlineLevel="1">
      <c r="A312" s="16"/>
      <c r="B312" s="16"/>
      <c r="C312" s="302"/>
      <c r="D312" s="15" t="s">
        <v>44</v>
      </c>
      <c r="E312" s="26" t="s">
        <v>1197</v>
      </c>
      <c r="F312" s="73"/>
      <c r="G312" s="73"/>
      <c r="H312" s="73"/>
      <c r="I312" s="73"/>
      <c r="J312" s="73"/>
      <c r="K312" s="73"/>
      <c r="L312" s="73"/>
      <c r="M312" s="18"/>
      <c r="N312" s="18"/>
      <c r="O312" s="72">
        <v>0</v>
      </c>
      <c r="P312" s="72">
        <v>0</v>
      </c>
      <c r="Q312" s="72">
        <f>O312*1.1</f>
        <v>0</v>
      </c>
      <c r="R312" s="6">
        <f t="shared" si="51"/>
        <v>0</v>
      </c>
    </row>
    <row r="313" spans="1:18" ht="24" customHeight="1">
      <c r="A313" s="16"/>
      <c r="B313" s="16"/>
      <c r="C313" s="106" t="s">
        <v>238</v>
      </c>
      <c r="D313" s="91" t="s">
        <v>45</v>
      </c>
      <c r="E313" s="89"/>
      <c r="F313" s="37">
        <f t="shared" ref="F313:O313" si="58">SUM(F299:F312)</f>
        <v>0</v>
      </c>
      <c r="G313" s="37">
        <f t="shared" si="58"/>
        <v>0</v>
      </c>
      <c r="H313" s="37">
        <f t="shared" si="58"/>
        <v>0</v>
      </c>
      <c r="I313" s="37">
        <f t="shared" si="58"/>
        <v>0</v>
      </c>
      <c r="J313" s="37">
        <f t="shared" si="58"/>
        <v>0</v>
      </c>
      <c r="K313" s="37">
        <f t="shared" si="58"/>
        <v>0</v>
      </c>
      <c r="L313" s="37">
        <f t="shared" si="58"/>
        <v>2260</v>
      </c>
      <c r="M313" s="37">
        <f t="shared" si="58"/>
        <v>570</v>
      </c>
      <c r="N313" s="37">
        <f t="shared" si="58"/>
        <v>270</v>
      </c>
      <c r="O313" s="37">
        <f t="shared" si="58"/>
        <v>3100</v>
      </c>
      <c r="P313" s="37">
        <v>3410.0000000000005</v>
      </c>
      <c r="Q313" s="37">
        <f>SUM(Q299:Q312)</f>
        <v>849</v>
      </c>
      <c r="R313" s="6">
        <f t="shared" si="51"/>
        <v>3396</v>
      </c>
    </row>
    <row r="314" spans="1:18" ht="24" customHeight="1" outlineLevel="1">
      <c r="A314" s="16"/>
      <c r="B314" s="16"/>
      <c r="C314" s="300" t="s">
        <v>250</v>
      </c>
      <c r="D314" s="15" t="s">
        <v>251</v>
      </c>
      <c r="E314" s="26"/>
      <c r="F314" s="17"/>
      <c r="G314" s="17"/>
      <c r="H314" s="17"/>
      <c r="I314" s="17"/>
      <c r="J314" s="17"/>
      <c r="K314" s="17"/>
      <c r="L314" s="49">
        <v>260</v>
      </c>
      <c r="M314" s="18"/>
      <c r="N314" s="18"/>
      <c r="O314" s="72">
        <f>SUM(F314:N314)</f>
        <v>260</v>
      </c>
      <c r="P314" s="72">
        <v>286</v>
      </c>
      <c r="Q314" s="72">
        <f>ROUNDDOWN(P314/4,0)</f>
        <v>71</v>
      </c>
      <c r="R314" s="6">
        <f t="shared" si="51"/>
        <v>284</v>
      </c>
    </row>
    <row r="315" spans="1:18" ht="24" customHeight="1" outlineLevel="1">
      <c r="A315" s="16"/>
      <c r="B315" s="16"/>
      <c r="C315" s="301"/>
      <c r="D315" s="313" t="s">
        <v>976</v>
      </c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6">
        <f t="shared" si="51"/>
        <v>0</v>
      </c>
    </row>
    <row r="316" spans="1:18" ht="24" customHeight="1" outlineLevel="1">
      <c r="A316" s="16"/>
      <c r="B316" s="16"/>
      <c r="C316" s="301"/>
      <c r="D316" s="25" t="s">
        <v>250</v>
      </c>
      <c r="E316" s="26" t="s">
        <v>59</v>
      </c>
      <c r="F316" s="17"/>
      <c r="G316" s="17"/>
      <c r="H316" s="17"/>
      <c r="I316" s="17"/>
      <c r="J316" s="17"/>
      <c r="K316" s="17"/>
      <c r="L316" s="49">
        <v>800</v>
      </c>
      <c r="M316" s="18">
        <v>162</v>
      </c>
      <c r="N316" s="18">
        <v>44</v>
      </c>
      <c r="O316" s="72">
        <f t="shared" ref="O316:O324" si="59">SUM(L316:N316)</f>
        <v>1006</v>
      </c>
      <c r="P316" s="72">
        <v>1106.6000000000001</v>
      </c>
      <c r="Q316" s="72">
        <f t="shared" ref="Q316:Q324" si="60">ROUNDDOWN(P316/4,0)</f>
        <v>276</v>
      </c>
      <c r="R316" s="6">
        <f t="shared" si="51"/>
        <v>1104</v>
      </c>
    </row>
    <row r="317" spans="1:18" ht="24" customHeight="1" outlineLevel="1">
      <c r="A317" s="16"/>
      <c r="B317" s="16"/>
      <c r="C317" s="301"/>
      <c r="D317" s="25" t="s">
        <v>252</v>
      </c>
      <c r="E317" s="26" t="s">
        <v>984</v>
      </c>
      <c r="F317" s="17"/>
      <c r="G317" s="17"/>
      <c r="H317" s="17"/>
      <c r="I317" s="17"/>
      <c r="J317" s="17"/>
      <c r="K317" s="17"/>
      <c r="L317" s="49">
        <v>220</v>
      </c>
      <c r="M317" s="18">
        <v>86</v>
      </c>
      <c r="N317" s="18">
        <v>84</v>
      </c>
      <c r="O317" s="72">
        <f t="shared" si="59"/>
        <v>390</v>
      </c>
      <c r="P317" s="72">
        <v>429.00000000000006</v>
      </c>
      <c r="Q317" s="72">
        <f t="shared" si="60"/>
        <v>107</v>
      </c>
      <c r="R317" s="6">
        <f t="shared" si="51"/>
        <v>428</v>
      </c>
    </row>
    <row r="318" spans="1:18" ht="24" customHeight="1" outlineLevel="1">
      <c r="A318" s="16"/>
      <c r="B318" s="16"/>
      <c r="C318" s="301"/>
      <c r="D318" s="25" t="s">
        <v>253</v>
      </c>
      <c r="E318" s="26" t="s">
        <v>984</v>
      </c>
      <c r="F318" s="17"/>
      <c r="G318" s="17"/>
      <c r="H318" s="17"/>
      <c r="I318" s="17"/>
      <c r="J318" s="17"/>
      <c r="K318" s="17"/>
      <c r="L318" s="49">
        <v>156</v>
      </c>
      <c r="M318" s="18">
        <v>210</v>
      </c>
      <c r="N318" s="18">
        <v>80</v>
      </c>
      <c r="O318" s="72">
        <f t="shared" si="59"/>
        <v>446</v>
      </c>
      <c r="P318" s="72">
        <v>490.6</v>
      </c>
      <c r="Q318" s="72">
        <f t="shared" si="60"/>
        <v>122</v>
      </c>
      <c r="R318" s="6">
        <f t="shared" si="51"/>
        <v>488</v>
      </c>
    </row>
    <row r="319" spans="1:18" ht="24" customHeight="1" outlineLevel="1" collapsed="1">
      <c r="A319" s="16"/>
      <c r="B319" s="16"/>
      <c r="C319" s="301"/>
      <c r="D319" s="25" t="s">
        <v>1008</v>
      </c>
      <c r="E319" s="26" t="s">
        <v>984</v>
      </c>
      <c r="F319" s="17"/>
      <c r="G319" s="17"/>
      <c r="H319" s="17"/>
      <c r="I319" s="17"/>
      <c r="J319" s="17"/>
      <c r="K319" s="17"/>
      <c r="L319" s="49">
        <v>185</v>
      </c>
      <c r="M319" s="18"/>
      <c r="N319" s="18">
        <v>30</v>
      </c>
      <c r="O319" s="72">
        <f t="shared" si="59"/>
        <v>215</v>
      </c>
      <c r="P319" s="72">
        <v>236.50000000000003</v>
      </c>
      <c r="Q319" s="72">
        <f t="shared" si="60"/>
        <v>59</v>
      </c>
      <c r="R319" s="6">
        <f t="shared" si="51"/>
        <v>236</v>
      </c>
    </row>
    <row r="320" spans="1:18" ht="24" customHeight="1" outlineLevel="1">
      <c r="A320" s="16"/>
      <c r="B320" s="16"/>
      <c r="C320" s="301"/>
      <c r="D320" s="25" t="s">
        <v>254</v>
      </c>
      <c r="E320" s="26" t="s">
        <v>984</v>
      </c>
      <c r="F320" s="17"/>
      <c r="G320" s="17"/>
      <c r="H320" s="17"/>
      <c r="I320" s="17"/>
      <c r="J320" s="17"/>
      <c r="K320" s="17"/>
      <c r="L320" s="49">
        <v>120</v>
      </c>
      <c r="M320" s="18">
        <v>34</v>
      </c>
      <c r="N320" s="18">
        <v>17</v>
      </c>
      <c r="O320" s="72">
        <f t="shared" si="59"/>
        <v>171</v>
      </c>
      <c r="P320" s="72">
        <v>188.10000000000002</v>
      </c>
      <c r="Q320" s="72">
        <f t="shared" si="60"/>
        <v>47</v>
      </c>
      <c r="R320" s="6">
        <f t="shared" si="51"/>
        <v>188</v>
      </c>
    </row>
    <row r="321" spans="1:18" ht="24" customHeight="1" outlineLevel="1">
      <c r="A321" s="16"/>
      <c r="B321" s="16"/>
      <c r="C321" s="301"/>
      <c r="D321" s="25" t="s">
        <v>255</v>
      </c>
      <c r="E321" s="26" t="s">
        <v>984</v>
      </c>
      <c r="F321" s="17"/>
      <c r="G321" s="17"/>
      <c r="H321" s="17"/>
      <c r="I321" s="17"/>
      <c r="J321" s="17"/>
      <c r="K321" s="17"/>
      <c r="L321" s="49">
        <v>130</v>
      </c>
      <c r="M321" s="18">
        <v>65</v>
      </c>
      <c r="N321" s="18">
        <v>40</v>
      </c>
      <c r="O321" s="72">
        <f t="shared" si="59"/>
        <v>235</v>
      </c>
      <c r="P321" s="72">
        <v>258.5</v>
      </c>
      <c r="Q321" s="72">
        <f t="shared" si="60"/>
        <v>64</v>
      </c>
      <c r="R321" s="6">
        <f t="shared" si="51"/>
        <v>256</v>
      </c>
    </row>
    <row r="322" spans="1:18" ht="24" customHeight="1" outlineLevel="1">
      <c r="A322" s="16"/>
      <c r="B322" s="16"/>
      <c r="C322" s="301"/>
      <c r="D322" s="25" t="s">
        <v>256</v>
      </c>
      <c r="E322" s="26" t="s">
        <v>984</v>
      </c>
      <c r="F322" s="17"/>
      <c r="G322" s="17"/>
      <c r="H322" s="17"/>
      <c r="I322" s="17"/>
      <c r="J322" s="17"/>
      <c r="K322" s="17"/>
      <c r="L322" s="49">
        <v>200</v>
      </c>
      <c r="M322" s="18">
        <v>20</v>
      </c>
      <c r="N322" s="18">
        <v>10</v>
      </c>
      <c r="O322" s="72">
        <f t="shared" si="59"/>
        <v>230</v>
      </c>
      <c r="P322" s="72">
        <v>253.00000000000003</v>
      </c>
      <c r="Q322" s="72">
        <f t="shared" si="60"/>
        <v>63</v>
      </c>
      <c r="R322" s="6">
        <f t="shared" si="51"/>
        <v>252</v>
      </c>
    </row>
    <row r="323" spans="1:18" ht="24" customHeight="1" outlineLevel="1">
      <c r="A323" s="16"/>
      <c r="B323" s="16"/>
      <c r="C323" s="301"/>
      <c r="D323" s="25" t="s">
        <v>257</v>
      </c>
      <c r="E323" s="26" t="s">
        <v>984</v>
      </c>
      <c r="F323" s="17"/>
      <c r="G323" s="17"/>
      <c r="H323" s="17"/>
      <c r="I323" s="17"/>
      <c r="J323" s="17"/>
      <c r="K323" s="17"/>
      <c r="L323" s="49">
        <v>130</v>
      </c>
      <c r="M323" s="18"/>
      <c r="N323" s="18">
        <v>3</v>
      </c>
      <c r="O323" s="72">
        <f t="shared" si="59"/>
        <v>133</v>
      </c>
      <c r="P323" s="72">
        <v>146.30000000000001</v>
      </c>
      <c r="Q323" s="72">
        <f t="shared" si="60"/>
        <v>36</v>
      </c>
      <c r="R323" s="6">
        <f t="shared" si="51"/>
        <v>144</v>
      </c>
    </row>
    <row r="324" spans="1:18" ht="24" customHeight="1" outlineLevel="1">
      <c r="A324" s="16"/>
      <c r="B324" s="16"/>
      <c r="C324" s="301"/>
      <c r="D324" s="25" t="s">
        <v>258</v>
      </c>
      <c r="E324" s="26" t="s">
        <v>984</v>
      </c>
      <c r="F324" s="17"/>
      <c r="G324" s="17"/>
      <c r="H324" s="17"/>
      <c r="I324" s="17"/>
      <c r="J324" s="17"/>
      <c r="K324" s="17"/>
      <c r="L324" s="49">
        <v>110</v>
      </c>
      <c r="M324" s="18">
        <v>33</v>
      </c>
      <c r="N324" s="18">
        <v>37</v>
      </c>
      <c r="O324" s="72">
        <f t="shared" si="59"/>
        <v>180</v>
      </c>
      <c r="P324" s="72">
        <v>198.00000000000003</v>
      </c>
      <c r="Q324" s="72">
        <f t="shared" si="60"/>
        <v>49</v>
      </c>
      <c r="R324" s="6">
        <f t="shared" si="51"/>
        <v>196</v>
      </c>
    </row>
    <row r="325" spans="1:18" ht="24" customHeight="1" outlineLevel="1">
      <c r="A325" s="16"/>
      <c r="B325" s="16"/>
      <c r="C325" s="301"/>
      <c r="D325" s="350" t="s">
        <v>977</v>
      </c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6">
        <f t="shared" si="51"/>
        <v>0</v>
      </c>
    </row>
    <row r="326" spans="1:18" ht="24" customHeight="1" outlineLevel="1">
      <c r="A326" s="16"/>
      <c r="B326" s="16"/>
      <c r="C326" s="301"/>
      <c r="D326" s="25" t="s">
        <v>1009</v>
      </c>
      <c r="E326" s="26" t="s">
        <v>1142</v>
      </c>
      <c r="F326" s="17"/>
      <c r="G326" s="17"/>
      <c r="H326" s="17"/>
      <c r="I326" s="17"/>
      <c r="J326" s="17"/>
      <c r="K326" s="17"/>
      <c r="L326" s="49">
        <v>300</v>
      </c>
      <c r="M326" s="18"/>
      <c r="N326" s="18"/>
      <c r="O326" s="72">
        <f>SUM(L326:N326)</f>
        <v>300</v>
      </c>
      <c r="P326" s="72">
        <v>330</v>
      </c>
      <c r="Q326" s="72">
        <f>ROUNDDOWN(P326/4,0)</f>
        <v>82</v>
      </c>
      <c r="R326" s="6">
        <f t="shared" ref="R326:R389" si="61">Q326*4</f>
        <v>328</v>
      </c>
    </row>
    <row r="327" spans="1:18" ht="24" customHeight="1" outlineLevel="1">
      <c r="A327" s="16"/>
      <c r="B327" s="16"/>
      <c r="C327" s="301"/>
      <c r="D327" s="25" t="s">
        <v>1010</v>
      </c>
      <c r="E327" s="26" t="s">
        <v>1139</v>
      </c>
      <c r="F327" s="17"/>
      <c r="G327" s="17"/>
      <c r="H327" s="17"/>
      <c r="I327" s="17"/>
      <c r="J327" s="17"/>
      <c r="K327" s="17"/>
      <c r="L327" s="49">
        <v>200</v>
      </c>
      <c r="M327" s="18"/>
      <c r="N327" s="18"/>
      <c r="O327" s="72">
        <f>SUM(L327:N327)</f>
        <v>200</v>
      </c>
      <c r="P327" s="72">
        <v>220.00000000000003</v>
      </c>
      <c r="Q327" s="72">
        <f>ROUNDDOWN(P327/4,0)</f>
        <v>55</v>
      </c>
      <c r="R327" s="6">
        <f t="shared" si="61"/>
        <v>220</v>
      </c>
    </row>
    <row r="328" spans="1:18" ht="24" customHeight="1" outlineLevel="1">
      <c r="A328" s="16"/>
      <c r="B328" s="16"/>
      <c r="C328" s="301"/>
      <c r="D328" s="311" t="s">
        <v>978</v>
      </c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6">
        <f t="shared" si="61"/>
        <v>0</v>
      </c>
    </row>
    <row r="329" spans="1:18" ht="24" customHeight="1" outlineLevel="1">
      <c r="A329" s="16"/>
      <c r="B329" s="16"/>
      <c r="C329" s="302"/>
      <c r="D329" s="31" t="s">
        <v>44</v>
      </c>
      <c r="E329" s="26" t="s">
        <v>1197</v>
      </c>
      <c r="F329" s="73"/>
      <c r="G329" s="73"/>
      <c r="H329" s="73"/>
      <c r="I329" s="73"/>
      <c r="J329" s="73"/>
      <c r="K329" s="73"/>
      <c r="L329" s="73"/>
      <c r="M329" s="18"/>
      <c r="N329" s="18"/>
      <c r="O329" s="72"/>
      <c r="P329" s="72"/>
      <c r="Q329" s="72"/>
      <c r="R329" s="6">
        <f t="shared" si="61"/>
        <v>0</v>
      </c>
    </row>
    <row r="330" spans="1:18" ht="24" customHeight="1">
      <c r="A330" s="16"/>
      <c r="B330" s="16"/>
      <c r="C330" s="106" t="s">
        <v>250</v>
      </c>
      <c r="D330" s="91" t="s">
        <v>45</v>
      </c>
      <c r="E330" s="89"/>
      <c r="F330" s="37">
        <f t="shared" ref="F330:O330" si="62">SUM(F314:F329)</f>
        <v>0</v>
      </c>
      <c r="G330" s="37">
        <f t="shared" si="62"/>
        <v>0</v>
      </c>
      <c r="H330" s="37">
        <f t="shared" si="62"/>
        <v>0</v>
      </c>
      <c r="I330" s="37">
        <f t="shared" si="62"/>
        <v>0</v>
      </c>
      <c r="J330" s="37">
        <f t="shared" si="62"/>
        <v>0</v>
      </c>
      <c r="K330" s="37">
        <f t="shared" si="62"/>
        <v>0</v>
      </c>
      <c r="L330" s="37">
        <f t="shared" si="62"/>
        <v>2811</v>
      </c>
      <c r="M330" s="37">
        <f t="shared" si="62"/>
        <v>610</v>
      </c>
      <c r="N330" s="37">
        <f t="shared" si="62"/>
        <v>345</v>
      </c>
      <c r="O330" s="37">
        <f t="shared" si="62"/>
        <v>3766</v>
      </c>
      <c r="P330" s="37">
        <v>4142.6000000000004</v>
      </c>
      <c r="Q330" s="37">
        <f>SUM(Q314:Q329)</f>
        <v>1031</v>
      </c>
      <c r="R330" s="6">
        <f t="shared" si="61"/>
        <v>4124</v>
      </c>
    </row>
    <row r="331" spans="1:18" ht="24" customHeight="1" outlineLevel="1">
      <c r="A331" s="16"/>
      <c r="B331" s="16"/>
      <c r="C331" s="300" t="s">
        <v>259</v>
      </c>
      <c r="D331" s="15" t="s">
        <v>260</v>
      </c>
      <c r="E331" s="26"/>
      <c r="F331" s="17"/>
      <c r="G331" s="17"/>
      <c r="H331" s="17"/>
      <c r="I331" s="17"/>
      <c r="J331" s="17"/>
      <c r="K331" s="17"/>
      <c r="L331" s="49">
        <v>150</v>
      </c>
      <c r="M331" s="18"/>
      <c r="N331" s="18"/>
      <c r="O331" s="72">
        <f>SUM(F331:N331)</f>
        <v>150</v>
      </c>
      <c r="P331" s="72">
        <v>165</v>
      </c>
      <c r="Q331" s="72">
        <f>ROUNDDOWN(P331/4,0)</f>
        <v>41</v>
      </c>
      <c r="R331" s="6">
        <f t="shared" si="61"/>
        <v>164</v>
      </c>
    </row>
    <row r="332" spans="1:18" ht="24" customHeight="1" outlineLevel="1">
      <c r="A332" s="16"/>
      <c r="B332" s="16"/>
      <c r="C332" s="301"/>
      <c r="D332" s="313" t="s">
        <v>976</v>
      </c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6">
        <f t="shared" si="61"/>
        <v>0</v>
      </c>
    </row>
    <row r="333" spans="1:18" ht="24" customHeight="1" outlineLevel="1">
      <c r="A333" s="16"/>
      <c r="B333" s="16"/>
      <c r="C333" s="301"/>
      <c r="D333" s="25" t="s">
        <v>259</v>
      </c>
      <c r="E333" s="26" t="s">
        <v>32</v>
      </c>
      <c r="F333" s="17"/>
      <c r="G333" s="17"/>
      <c r="H333" s="17"/>
      <c r="I333" s="17"/>
      <c r="J333" s="17"/>
      <c r="K333" s="17"/>
      <c r="L333" s="49">
        <v>550</v>
      </c>
      <c r="M333" s="18">
        <v>80</v>
      </c>
      <c r="N333" s="18">
        <v>20</v>
      </c>
      <c r="O333" s="72">
        <f>SUM(L333:N333)</f>
        <v>650</v>
      </c>
      <c r="P333" s="72">
        <v>715.00000000000011</v>
      </c>
      <c r="Q333" s="72">
        <f>ROUNDDOWN(P333/4,0)</f>
        <v>178</v>
      </c>
      <c r="R333" s="6">
        <f t="shared" si="61"/>
        <v>712</v>
      </c>
    </row>
    <row r="334" spans="1:18" ht="24" customHeight="1" outlineLevel="1">
      <c r="A334" s="16"/>
      <c r="B334" s="16"/>
      <c r="C334" s="301"/>
      <c r="D334" s="25" t="s">
        <v>261</v>
      </c>
      <c r="E334" s="26" t="s">
        <v>991</v>
      </c>
      <c r="F334" s="17"/>
      <c r="G334" s="17"/>
      <c r="H334" s="17"/>
      <c r="I334" s="17"/>
      <c r="J334" s="17"/>
      <c r="K334" s="17"/>
      <c r="L334" s="49">
        <v>300</v>
      </c>
      <c r="M334" s="18">
        <v>200</v>
      </c>
      <c r="N334" s="18">
        <v>15</v>
      </c>
      <c r="O334" s="72">
        <f>SUM(L334:N334)</f>
        <v>515</v>
      </c>
      <c r="P334" s="72">
        <v>566.5</v>
      </c>
      <c r="Q334" s="72">
        <f>ROUNDDOWN(P334/4,0)</f>
        <v>141</v>
      </c>
      <c r="R334" s="6">
        <f t="shared" si="61"/>
        <v>564</v>
      </c>
    </row>
    <row r="335" spans="1:18" ht="24" customHeight="1" outlineLevel="1">
      <c r="A335" s="16"/>
      <c r="B335" s="16"/>
      <c r="C335" s="301"/>
      <c r="D335" s="31" t="s">
        <v>262</v>
      </c>
      <c r="E335" s="26" t="s">
        <v>263</v>
      </c>
      <c r="F335" s="17"/>
      <c r="G335" s="17"/>
      <c r="H335" s="17"/>
      <c r="I335" s="17"/>
      <c r="J335" s="17"/>
      <c r="K335" s="17"/>
      <c r="L335" s="49">
        <v>200</v>
      </c>
      <c r="M335" s="18">
        <v>200</v>
      </c>
      <c r="N335" s="18">
        <v>15</v>
      </c>
      <c r="O335" s="72">
        <f>SUM(L335:N335)</f>
        <v>415</v>
      </c>
      <c r="P335" s="72">
        <v>456.50000000000006</v>
      </c>
      <c r="Q335" s="72">
        <f>ROUNDDOWN(P335/4,0)</f>
        <v>114</v>
      </c>
      <c r="R335" s="6">
        <f t="shared" si="61"/>
        <v>456</v>
      </c>
    </row>
    <row r="336" spans="1:18" ht="24" customHeight="1" outlineLevel="1">
      <c r="A336" s="16"/>
      <c r="B336" s="16"/>
      <c r="C336" s="301"/>
      <c r="D336" s="311" t="s">
        <v>978</v>
      </c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6">
        <f t="shared" si="61"/>
        <v>0</v>
      </c>
    </row>
    <row r="337" spans="1:18" ht="24" customHeight="1" outlineLevel="1" collapsed="1">
      <c r="A337" s="16"/>
      <c r="B337" s="16"/>
      <c r="C337" s="302"/>
      <c r="D337" s="15" t="s">
        <v>44</v>
      </c>
      <c r="E337" s="26" t="s">
        <v>1197</v>
      </c>
      <c r="F337" s="73"/>
      <c r="G337" s="73"/>
      <c r="H337" s="73"/>
      <c r="I337" s="73"/>
      <c r="J337" s="73"/>
      <c r="K337" s="73"/>
      <c r="L337" s="73"/>
      <c r="M337" s="18"/>
      <c r="N337" s="18"/>
      <c r="O337" s="72">
        <v>0</v>
      </c>
      <c r="P337" s="72">
        <v>0</v>
      </c>
      <c r="Q337" s="72">
        <v>0</v>
      </c>
      <c r="R337" s="6">
        <f t="shared" si="61"/>
        <v>0</v>
      </c>
    </row>
    <row r="338" spans="1:18" ht="24" customHeight="1">
      <c r="A338" s="16"/>
      <c r="B338" s="16"/>
      <c r="C338" s="106" t="s">
        <v>259</v>
      </c>
      <c r="D338" s="91" t="s">
        <v>45</v>
      </c>
      <c r="E338" s="89"/>
      <c r="F338" s="37">
        <f t="shared" ref="F338:O338" si="63">SUM(F331:F337)</f>
        <v>0</v>
      </c>
      <c r="G338" s="37">
        <f t="shared" si="63"/>
        <v>0</v>
      </c>
      <c r="H338" s="37">
        <f t="shared" si="63"/>
        <v>0</v>
      </c>
      <c r="I338" s="37">
        <f t="shared" si="63"/>
        <v>0</v>
      </c>
      <c r="J338" s="37">
        <f t="shared" si="63"/>
        <v>0</v>
      </c>
      <c r="K338" s="37">
        <f t="shared" si="63"/>
        <v>0</v>
      </c>
      <c r="L338" s="37">
        <f t="shared" si="63"/>
        <v>1200</v>
      </c>
      <c r="M338" s="37">
        <f t="shared" si="63"/>
        <v>480</v>
      </c>
      <c r="N338" s="37">
        <f t="shared" si="63"/>
        <v>50</v>
      </c>
      <c r="O338" s="37">
        <f t="shared" si="63"/>
        <v>1730</v>
      </c>
      <c r="P338" s="37">
        <v>1903</v>
      </c>
      <c r="Q338" s="37">
        <f>SUM(Q331:Q337)</f>
        <v>474</v>
      </c>
      <c r="R338" s="6">
        <f t="shared" si="61"/>
        <v>1896</v>
      </c>
    </row>
    <row r="339" spans="1:18" ht="24" customHeight="1" outlineLevel="1">
      <c r="A339" s="16"/>
      <c r="B339" s="16"/>
      <c r="C339" s="300" t="s">
        <v>264</v>
      </c>
      <c r="D339" s="15" t="s">
        <v>265</v>
      </c>
      <c r="E339" s="26"/>
      <c r="F339" s="17"/>
      <c r="G339" s="17"/>
      <c r="H339" s="17"/>
      <c r="I339" s="17"/>
      <c r="J339" s="17"/>
      <c r="K339" s="17"/>
      <c r="L339" s="49">
        <v>150</v>
      </c>
      <c r="M339" s="18"/>
      <c r="N339" s="18"/>
      <c r="O339" s="72">
        <f>SUM(F339:N339)</f>
        <v>150</v>
      </c>
      <c r="P339" s="72">
        <v>165</v>
      </c>
      <c r="Q339" s="72">
        <f>ROUNDDOWN(P339/4,0)</f>
        <v>41</v>
      </c>
      <c r="R339" s="6">
        <f t="shared" si="61"/>
        <v>164</v>
      </c>
    </row>
    <row r="340" spans="1:18" ht="24" customHeight="1" outlineLevel="1">
      <c r="A340" s="16"/>
      <c r="B340" s="16"/>
      <c r="C340" s="301"/>
      <c r="D340" s="313" t="s">
        <v>976</v>
      </c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6">
        <f t="shared" si="61"/>
        <v>0</v>
      </c>
    </row>
    <row r="341" spans="1:18" ht="24" customHeight="1" outlineLevel="1">
      <c r="A341" s="16"/>
      <c r="B341" s="16"/>
      <c r="C341" s="301"/>
      <c r="D341" s="25" t="s">
        <v>266</v>
      </c>
      <c r="E341" s="26" t="s">
        <v>32</v>
      </c>
      <c r="F341" s="17"/>
      <c r="G341" s="17"/>
      <c r="H341" s="17"/>
      <c r="I341" s="17"/>
      <c r="J341" s="17"/>
      <c r="K341" s="17"/>
      <c r="L341" s="49">
        <v>400</v>
      </c>
      <c r="M341" s="18">
        <v>200</v>
      </c>
      <c r="N341" s="18">
        <v>20</v>
      </c>
      <c r="O341" s="72">
        <f>SUM(L341:N341)</f>
        <v>620</v>
      </c>
      <c r="P341" s="72">
        <v>682</v>
      </c>
      <c r="Q341" s="72">
        <f>ROUNDDOWN(P341/4,0)</f>
        <v>170</v>
      </c>
      <c r="R341" s="6">
        <f t="shared" si="61"/>
        <v>680</v>
      </c>
    </row>
    <row r="342" spans="1:18" ht="24" customHeight="1" outlineLevel="1">
      <c r="A342" s="16"/>
      <c r="B342" s="16"/>
      <c r="C342" s="301"/>
      <c r="D342" s="25" t="s">
        <v>1011</v>
      </c>
      <c r="E342" s="26" t="s">
        <v>989</v>
      </c>
      <c r="F342" s="17"/>
      <c r="G342" s="17"/>
      <c r="H342" s="17"/>
      <c r="I342" s="17"/>
      <c r="J342" s="17"/>
      <c r="K342" s="17"/>
      <c r="L342" s="49">
        <v>300</v>
      </c>
      <c r="M342" s="18">
        <v>150</v>
      </c>
      <c r="N342" s="18">
        <v>15</v>
      </c>
      <c r="O342" s="72">
        <f>SUM(L342:N342)</f>
        <v>465</v>
      </c>
      <c r="P342" s="72">
        <v>511.50000000000006</v>
      </c>
      <c r="Q342" s="72">
        <f>ROUNDDOWN(P342/4,0)</f>
        <v>127</v>
      </c>
      <c r="R342" s="6">
        <f t="shared" si="61"/>
        <v>508</v>
      </c>
    </row>
    <row r="343" spans="1:18" ht="24" customHeight="1" outlineLevel="1">
      <c r="A343" s="16"/>
      <c r="B343" s="16"/>
      <c r="C343" s="301"/>
      <c r="D343" s="25" t="s">
        <v>267</v>
      </c>
      <c r="E343" s="26" t="s">
        <v>983</v>
      </c>
      <c r="F343" s="17"/>
      <c r="G343" s="17"/>
      <c r="H343" s="17"/>
      <c r="I343" s="17"/>
      <c r="J343" s="17"/>
      <c r="K343" s="17"/>
      <c r="L343" s="49">
        <v>100</v>
      </c>
      <c r="M343" s="18">
        <v>75</v>
      </c>
      <c r="N343" s="18">
        <v>15</v>
      </c>
      <c r="O343" s="72">
        <f>SUM(L343:N343)</f>
        <v>190</v>
      </c>
      <c r="P343" s="72">
        <v>209.00000000000003</v>
      </c>
      <c r="Q343" s="72">
        <f>ROUNDDOWN(P343/4,0)</f>
        <v>52</v>
      </c>
      <c r="R343" s="6">
        <f t="shared" si="61"/>
        <v>208</v>
      </c>
    </row>
    <row r="344" spans="1:18" ht="24" customHeight="1" outlineLevel="1">
      <c r="A344" s="16"/>
      <c r="B344" s="16"/>
      <c r="C344" s="301"/>
      <c r="D344" s="311" t="s">
        <v>978</v>
      </c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6">
        <f t="shared" si="61"/>
        <v>0</v>
      </c>
    </row>
    <row r="345" spans="1:18" ht="24" customHeight="1" outlineLevel="1" collapsed="1">
      <c r="A345" s="16"/>
      <c r="B345" s="16"/>
      <c r="C345" s="302"/>
      <c r="D345" s="15" t="s">
        <v>44</v>
      </c>
      <c r="E345" s="26" t="s">
        <v>1197</v>
      </c>
      <c r="F345" s="73"/>
      <c r="G345" s="73"/>
      <c r="H345" s="73"/>
      <c r="I345" s="73"/>
      <c r="J345" s="73"/>
      <c r="K345" s="73"/>
      <c r="L345" s="73"/>
      <c r="M345" s="18"/>
      <c r="N345" s="18"/>
      <c r="O345" s="72">
        <v>0</v>
      </c>
      <c r="P345" s="72">
        <v>0</v>
      </c>
      <c r="Q345" s="72">
        <v>0</v>
      </c>
      <c r="R345" s="6">
        <f t="shared" si="61"/>
        <v>0</v>
      </c>
    </row>
    <row r="346" spans="1:18" ht="24" customHeight="1">
      <c r="A346" s="16"/>
      <c r="B346" s="16"/>
      <c r="C346" s="106" t="s">
        <v>264</v>
      </c>
      <c r="D346" s="91" t="s">
        <v>45</v>
      </c>
      <c r="E346" s="89"/>
      <c r="F346" s="37">
        <f t="shared" ref="F346:O346" si="64">SUM(F339:F345)</f>
        <v>0</v>
      </c>
      <c r="G346" s="37">
        <f t="shared" si="64"/>
        <v>0</v>
      </c>
      <c r="H346" s="37">
        <f t="shared" si="64"/>
        <v>0</v>
      </c>
      <c r="I346" s="37">
        <f t="shared" si="64"/>
        <v>0</v>
      </c>
      <c r="J346" s="37">
        <f t="shared" si="64"/>
        <v>0</v>
      </c>
      <c r="K346" s="37">
        <f t="shared" si="64"/>
        <v>0</v>
      </c>
      <c r="L346" s="37">
        <f t="shared" si="64"/>
        <v>950</v>
      </c>
      <c r="M346" s="37">
        <f t="shared" si="64"/>
        <v>425</v>
      </c>
      <c r="N346" s="37">
        <f t="shared" si="64"/>
        <v>50</v>
      </c>
      <c r="O346" s="37">
        <f t="shared" si="64"/>
        <v>1425</v>
      </c>
      <c r="P346" s="37">
        <v>1567.5</v>
      </c>
      <c r="Q346" s="37">
        <f>SUM(Q339:Q345)</f>
        <v>390</v>
      </c>
      <c r="R346" s="6">
        <f t="shared" si="61"/>
        <v>1560</v>
      </c>
    </row>
    <row r="347" spans="1:18" ht="24" customHeight="1" outlineLevel="1">
      <c r="A347" s="16"/>
      <c r="B347" s="16"/>
      <c r="C347" s="300" t="s">
        <v>268</v>
      </c>
      <c r="D347" s="15" t="s">
        <v>269</v>
      </c>
      <c r="E347" s="26"/>
      <c r="F347" s="17"/>
      <c r="G347" s="17"/>
      <c r="H347" s="17"/>
      <c r="I347" s="17"/>
      <c r="J347" s="17"/>
      <c r="K347" s="17"/>
      <c r="L347" s="49">
        <v>130</v>
      </c>
      <c r="M347" s="18"/>
      <c r="N347" s="18"/>
      <c r="O347" s="79">
        <f>SUM(F347:N347)</f>
        <v>130</v>
      </c>
      <c r="P347" s="72">
        <v>143</v>
      </c>
      <c r="Q347" s="72">
        <f>ROUNDDOWN(P347/4,0)</f>
        <v>35</v>
      </c>
      <c r="R347" s="6">
        <f t="shared" si="61"/>
        <v>140</v>
      </c>
    </row>
    <row r="348" spans="1:18" ht="24" customHeight="1" outlineLevel="1">
      <c r="A348" s="16"/>
      <c r="B348" s="16"/>
      <c r="C348" s="301"/>
      <c r="D348" s="288" t="s">
        <v>976</v>
      </c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6">
        <f t="shared" si="61"/>
        <v>0</v>
      </c>
    </row>
    <row r="349" spans="1:18" ht="24" customHeight="1" outlineLevel="1">
      <c r="A349" s="16"/>
      <c r="B349" s="16"/>
      <c r="C349" s="301"/>
      <c r="D349" s="25" t="s">
        <v>1012</v>
      </c>
      <c r="E349" s="26" t="s">
        <v>32</v>
      </c>
      <c r="F349" s="17"/>
      <c r="G349" s="17"/>
      <c r="H349" s="17"/>
      <c r="I349" s="17"/>
      <c r="J349" s="17"/>
      <c r="K349" s="17"/>
      <c r="L349" s="49">
        <v>400</v>
      </c>
      <c r="M349" s="18">
        <v>140</v>
      </c>
      <c r="N349" s="18">
        <v>16</v>
      </c>
      <c r="O349" s="72">
        <f t="shared" ref="O349:O356" si="65">SUM(L349:N349)</f>
        <v>556</v>
      </c>
      <c r="P349" s="72">
        <v>611.6</v>
      </c>
      <c r="Q349" s="72">
        <f t="shared" ref="Q349:Q356" si="66">ROUNDDOWN(P349/4,0)</f>
        <v>152</v>
      </c>
      <c r="R349" s="6">
        <f t="shared" si="61"/>
        <v>608</v>
      </c>
    </row>
    <row r="350" spans="1:18" ht="24" customHeight="1" outlineLevel="1">
      <c r="A350" s="16"/>
      <c r="B350" s="16"/>
      <c r="C350" s="301"/>
      <c r="D350" s="25" t="s">
        <v>272</v>
      </c>
      <c r="E350" s="26" t="s">
        <v>984</v>
      </c>
      <c r="F350" s="17"/>
      <c r="G350" s="17"/>
      <c r="H350" s="17"/>
      <c r="I350" s="17"/>
      <c r="J350" s="17"/>
      <c r="K350" s="17"/>
      <c r="L350" s="49">
        <v>150</v>
      </c>
      <c r="M350" s="18">
        <v>60</v>
      </c>
      <c r="N350" s="18">
        <v>12</v>
      </c>
      <c r="O350" s="72">
        <f t="shared" si="65"/>
        <v>222</v>
      </c>
      <c r="P350" s="72">
        <v>244.20000000000002</v>
      </c>
      <c r="Q350" s="72">
        <f t="shared" si="66"/>
        <v>61</v>
      </c>
      <c r="R350" s="6">
        <f t="shared" si="61"/>
        <v>244</v>
      </c>
    </row>
    <row r="351" spans="1:18" ht="24" customHeight="1" outlineLevel="1">
      <c r="A351" s="16"/>
      <c r="B351" s="16"/>
      <c r="C351" s="301"/>
      <c r="D351" s="25" t="s">
        <v>273</v>
      </c>
      <c r="E351" s="26" t="s">
        <v>984</v>
      </c>
      <c r="F351" s="17"/>
      <c r="G351" s="17"/>
      <c r="H351" s="17"/>
      <c r="I351" s="17"/>
      <c r="J351" s="17"/>
      <c r="K351" s="17"/>
      <c r="L351" s="49">
        <v>200</v>
      </c>
      <c r="M351" s="18">
        <v>60</v>
      </c>
      <c r="N351" s="18">
        <v>12</v>
      </c>
      <c r="O351" s="72">
        <f t="shared" si="65"/>
        <v>272</v>
      </c>
      <c r="P351" s="72">
        <v>299.20000000000005</v>
      </c>
      <c r="Q351" s="72">
        <f t="shared" si="66"/>
        <v>74</v>
      </c>
      <c r="R351" s="6">
        <f t="shared" si="61"/>
        <v>296</v>
      </c>
    </row>
    <row r="352" spans="1:18" ht="24" customHeight="1" outlineLevel="1">
      <c r="A352" s="16"/>
      <c r="B352" s="16"/>
      <c r="C352" s="301"/>
      <c r="D352" s="25" t="s">
        <v>270</v>
      </c>
      <c r="E352" s="26" t="s">
        <v>983</v>
      </c>
      <c r="F352" s="17"/>
      <c r="G352" s="17"/>
      <c r="H352" s="17"/>
      <c r="I352" s="17"/>
      <c r="J352" s="17"/>
      <c r="K352" s="17"/>
      <c r="L352" s="49">
        <v>100</v>
      </c>
      <c r="M352" s="18">
        <v>43</v>
      </c>
      <c r="N352" s="18">
        <v>12</v>
      </c>
      <c r="O352" s="72">
        <f t="shared" si="65"/>
        <v>155</v>
      </c>
      <c r="P352" s="72">
        <v>170.5</v>
      </c>
      <c r="Q352" s="72">
        <f t="shared" si="66"/>
        <v>42</v>
      </c>
      <c r="R352" s="6">
        <f t="shared" si="61"/>
        <v>168</v>
      </c>
    </row>
    <row r="353" spans="1:18" ht="24" customHeight="1" outlineLevel="1">
      <c r="A353" s="16"/>
      <c r="B353" s="16"/>
      <c r="C353" s="301"/>
      <c r="D353" s="25" t="s">
        <v>271</v>
      </c>
      <c r="E353" s="26" t="s">
        <v>983</v>
      </c>
      <c r="F353" s="17"/>
      <c r="G353" s="17"/>
      <c r="H353" s="17"/>
      <c r="I353" s="17"/>
      <c r="J353" s="17"/>
      <c r="K353" s="17"/>
      <c r="L353" s="49">
        <v>100</v>
      </c>
      <c r="M353" s="18">
        <v>10</v>
      </c>
      <c r="N353" s="18">
        <v>10</v>
      </c>
      <c r="O353" s="72">
        <f t="shared" si="65"/>
        <v>120</v>
      </c>
      <c r="P353" s="72">
        <v>132</v>
      </c>
      <c r="Q353" s="72">
        <f t="shared" si="66"/>
        <v>33</v>
      </c>
      <c r="R353" s="6">
        <f t="shared" si="61"/>
        <v>132</v>
      </c>
    </row>
    <row r="354" spans="1:18" ht="24" customHeight="1" outlineLevel="1" collapsed="1">
      <c r="A354" s="16"/>
      <c r="B354" s="16"/>
      <c r="C354" s="301"/>
      <c r="D354" s="25" t="s">
        <v>274</v>
      </c>
      <c r="E354" s="26" t="s">
        <v>983</v>
      </c>
      <c r="F354" s="17"/>
      <c r="G354" s="17"/>
      <c r="H354" s="17"/>
      <c r="I354" s="17"/>
      <c r="J354" s="17"/>
      <c r="K354" s="17"/>
      <c r="L354" s="49">
        <v>100</v>
      </c>
      <c r="M354" s="18">
        <v>70</v>
      </c>
      <c r="N354" s="18">
        <v>12</v>
      </c>
      <c r="O354" s="72">
        <f t="shared" si="65"/>
        <v>182</v>
      </c>
      <c r="P354" s="72">
        <v>200.20000000000002</v>
      </c>
      <c r="Q354" s="72">
        <f t="shared" si="66"/>
        <v>50</v>
      </c>
      <c r="R354" s="6">
        <f t="shared" si="61"/>
        <v>200</v>
      </c>
    </row>
    <row r="355" spans="1:18" ht="24" customHeight="1" outlineLevel="1">
      <c r="A355" s="16"/>
      <c r="B355" s="16"/>
      <c r="C355" s="301"/>
      <c r="D355" s="25" t="s">
        <v>275</v>
      </c>
      <c r="E355" s="26" t="s">
        <v>983</v>
      </c>
      <c r="F355" s="17"/>
      <c r="G355" s="17"/>
      <c r="H355" s="17"/>
      <c r="I355" s="17"/>
      <c r="J355" s="17"/>
      <c r="K355" s="17"/>
      <c r="L355" s="49">
        <v>100</v>
      </c>
      <c r="M355" s="18">
        <v>70</v>
      </c>
      <c r="N355" s="18">
        <v>12</v>
      </c>
      <c r="O355" s="72">
        <f t="shared" si="65"/>
        <v>182</v>
      </c>
      <c r="P355" s="72">
        <v>200.20000000000002</v>
      </c>
      <c r="Q355" s="72">
        <f t="shared" si="66"/>
        <v>50</v>
      </c>
      <c r="R355" s="6">
        <f t="shared" si="61"/>
        <v>200</v>
      </c>
    </row>
    <row r="356" spans="1:18" ht="24" customHeight="1" outlineLevel="1">
      <c r="A356" s="16"/>
      <c r="B356" s="16"/>
      <c r="C356" s="301"/>
      <c r="D356" s="25" t="s">
        <v>276</v>
      </c>
      <c r="E356" s="26" t="s">
        <v>983</v>
      </c>
      <c r="F356" s="17"/>
      <c r="G356" s="17"/>
      <c r="H356" s="17"/>
      <c r="I356" s="17"/>
      <c r="J356" s="17"/>
      <c r="K356" s="17"/>
      <c r="L356" s="49">
        <v>100</v>
      </c>
      <c r="M356" s="18">
        <v>70</v>
      </c>
      <c r="N356" s="18">
        <v>12</v>
      </c>
      <c r="O356" s="72">
        <f t="shared" si="65"/>
        <v>182</v>
      </c>
      <c r="P356" s="72">
        <v>200.20000000000002</v>
      </c>
      <c r="Q356" s="72">
        <f t="shared" si="66"/>
        <v>50</v>
      </c>
      <c r="R356" s="6">
        <f t="shared" si="61"/>
        <v>200</v>
      </c>
    </row>
    <row r="357" spans="1:18" ht="24" customHeight="1" outlineLevel="1">
      <c r="A357" s="16"/>
      <c r="B357" s="16"/>
      <c r="C357" s="301"/>
      <c r="D357" s="290" t="s">
        <v>977</v>
      </c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6">
        <f t="shared" si="61"/>
        <v>0</v>
      </c>
    </row>
    <row r="358" spans="1:18" ht="24" customHeight="1" outlineLevel="1">
      <c r="A358" s="16"/>
      <c r="B358" s="16"/>
      <c r="C358" s="301"/>
      <c r="D358" s="25" t="s">
        <v>1013</v>
      </c>
      <c r="E358" s="26" t="s">
        <v>1139</v>
      </c>
      <c r="F358" s="17"/>
      <c r="G358" s="17"/>
      <c r="H358" s="17"/>
      <c r="I358" s="17"/>
      <c r="J358" s="17"/>
      <c r="K358" s="17"/>
      <c r="L358" s="49">
        <v>70</v>
      </c>
      <c r="M358" s="18"/>
      <c r="N358" s="18"/>
      <c r="O358" s="72">
        <f>SUM(F358:N358)</f>
        <v>70</v>
      </c>
      <c r="P358" s="72">
        <v>77</v>
      </c>
      <c r="Q358" s="72">
        <f>ROUNDDOWN(P358/4,0)</f>
        <v>19</v>
      </c>
      <c r="R358" s="6">
        <f t="shared" si="61"/>
        <v>76</v>
      </c>
    </row>
    <row r="359" spans="1:18" ht="24" customHeight="1" outlineLevel="1">
      <c r="A359" s="16"/>
      <c r="B359" s="16"/>
      <c r="C359" s="301"/>
      <c r="D359" s="292" t="s">
        <v>978</v>
      </c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  <c r="O359" s="293"/>
      <c r="P359" s="293"/>
      <c r="Q359" s="293"/>
      <c r="R359" s="6">
        <f t="shared" si="61"/>
        <v>0</v>
      </c>
    </row>
    <row r="360" spans="1:18" ht="24" customHeight="1" outlineLevel="1">
      <c r="A360" s="16"/>
      <c r="B360" s="16"/>
      <c r="C360" s="302"/>
      <c r="D360" s="31" t="s">
        <v>44</v>
      </c>
      <c r="E360" s="26" t="s">
        <v>1197</v>
      </c>
      <c r="F360" s="73"/>
      <c r="G360" s="73"/>
      <c r="H360" s="73"/>
      <c r="I360" s="73"/>
      <c r="J360" s="73"/>
      <c r="K360" s="73"/>
      <c r="L360" s="73"/>
      <c r="M360" s="18"/>
      <c r="N360" s="18"/>
      <c r="O360" s="72">
        <v>0</v>
      </c>
      <c r="P360" s="72">
        <v>0</v>
      </c>
      <c r="Q360" s="72">
        <v>0</v>
      </c>
      <c r="R360" s="6">
        <f t="shared" si="61"/>
        <v>0</v>
      </c>
    </row>
    <row r="361" spans="1:18" ht="24" customHeight="1">
      <c r="A361" s="16"/>
      <c r="B361" s="16"/>
      <c r="C361" s="106" t="s">
        <v>268</v>
      </c>
      <c r="D361" s="91" t="s">
        <v>45</v>
      </c>
      <c r="E361" s="89"/>
      <c r="F361" s="37">
        <f t="shared" ref="F361:O361" si="67">SUM(F347:F360)</f>
        <v>0</v>
      </c>
      <c r="G361" s="37">
        <f t="shared" si="67"/>
        <v>0</v>
      </c>
      <c r="H361" s="37">
        <f t="shared" si="67"/>
        <v>0</v>
      </c>
      <c r="I361" s="37">
        <f t="shared" si="67"/>
        <v>0</v>
      </c>
      <c r="J361" s="37">
        <f t="shared" si="67"/>
        <v>0</v>
      </c>
      <c r="K361" s="37">
        <f t="shared" si="67"/>
        <v>0</v>
      </c>
      <c r="L361" s="37">
        <f t="shared" si="67"/>
        <v>1450</v>
      </c>
      <c r="M361" s="37">
        <f t="shared" si="67"/>
        <v>523</v>
      </c>
      <c r="N361" s="37">
        <f t="shared" si="67"/>
        <v>98</v>
      </c>
      <c r="O361" s="37">
        <f t="shared" si="67"/>
        <v>2071</v>
      </c>
      <c r="P361" s="37">
        <v>2278.1</v>
      </c>
      <c r="Q361" s="37">
        <f>SUM(Q347:Q360)</f>
        <v>566</v>
      </c>
      <c r="R361" s="6">
        <f t="shared" si="61"/>
        <v>2264</v>
      </c>
    </row>
    <row r="362" spans="1:18" ht="24" customHeight="1" outlineLevel="1">
      <c r="A362" s="16"/>
      <c r="B362" s="16"/>
      <c r="C362" s="300" t="s">
        <v>980</v>
      </c>
      <c r="D362" s="15" t="s">
        <v>278</v>
      </c>
      <c r="E362" s="26"/>
      <c r="F362" s="17"/>
      <c r="G362" s="17"/>
      <c r="H362" s="17"/>
      <c r="I362" s="17"/>
      <c r="J362" s="17"/>
      <c r="K362" s="17"/>
      <c r="L362" s="49">
        <v>70</v>
      </c>
      <c r="M362" s="18"/>
      <c r="N362" s="18"/>
      <c r="O362" s="72">
        <f>SUM(F362:N362)</f>
        <v>70</v>
      </c>
      <c r="P362" s="72">
        <v>77</v>
      </c>
      <c r="Q362" s="72">
        <f>ROUNDDOWN(P362/4,0)</f>
        <v>19</v>
      </c>
      <c r="R362" s="6">
        <f t="shared" si="61"/>
        <v>76</v>
      </c>
    </row>
    <row r="363" spans="1:18" ht="24" customHeight="1" outlineLevel="1">
      <c r="A363" s="16"/>
      <c r="B363" s="16"/>
      <c r="C363" s="301"/>
      <c r="D363" s="288" t="s">
        <v>976</v>
      </c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6">
        <f t="shared" si="61"/>
        <v>0</v>
      </c>
    </row>
    <row r="364" spans="1:18" ht="24" customHeight="1" outlineLevel="1">
      <c r="A364" s="16"/>
      <c r="B364" s="16"/>
      <c r="C364" s="301"/>
      <c r="D364" s="25" t="s">
        <v>277</v>
      </c>
      <c r="E364" s="26" t="s">
        <v>32</v>
      </c>
      <c r="F364" s="17"/>
      <c r="G364" s="17"/>
      <c r="H364" s="17"/>
      <c r="I364" s="17"/>
      <c r="J364" s="17"/>
      <c r="K364" s="17"/>
      <c r="L364" s="49">
        <v>500</v>
      </c>
      <c r="M364" s="18">
        <v>15</v>
      </c>
      <c r="N364" s="18">
        <v>50</v>
      </c>
      <c r="O364" s="72">
        <f t="shared" ref="O364:O371" si="68">SUM(L364:N364)</f>
        <v>565</v>
      </c>
      <c r="P364" s="72">
        <v>621.5</v>
      </c>
      <c r="Q364" s="72">
        <f t="shared" ref="Q364:Q371" si="69">ROUNDDOWN(P364/4,0)</f>
        <v>155</v>
      </c>
      <c r="R364" s="6">
        <f t="shared" si="61"/>
        <v>620</v>
      </c>
    </row>
    <row r="365" spans="1:18" ht="24" customHeight="1" outlineLevel="1">
      <c r="A365" s="16"/>
      <c r="B365" s="16"/>
      <c r="C365" s="301"/>
      <c r="D365" s="25" t="s">
        <v>285</v>
      </c>
      <c r="E365" s="26" t="s">
        <v>32</v>
      </c>
      <c r="F365" s="17"/>
      <c r="G365" s="17"/>
      <c r="H365" s="17"/>
      <c r="I365" s="17"/>
      <c r="J365" s="17"/>
      <c r="K365" s="17"/>
      <c r="L365" s="49">
        <v>750</v>
      </c>
      <c r="M365" s="18">
        <v>60</v>
      </c>
      <c r="N365" s="18">
        <v>40</v>
      </c>
      <c r="O365" s="72">
        <f t="shared" si="68"/>
        <v>850</v>
      </c>
      <c r="P365" s="72">
        <v>935.00000000000011</v>
      </c>
      <c r="Q365" s="72">
        <f t="shared" si="69"/>
        <v>233</v>
      </c>
      <c r="R365" s="6">
        <f t="shared" si="61"/>
        <v>932</v>
      </c>
    </row>
    <row r="366" spans="1:18" ht="24" customHeight="1" outlineLevel="1">
      <c r="A366" s="16"/>
      <c r="B366" s="16"/>
      <c r="C366" s="301"/>
      <c r="D366" s="25" t="s">
        <v>281</v>
      </c>
      <c r="E366" s="26" t="s">
        <v>989</v>
      </c>
      <c r="F366" s="17">
        <v>9</v>
      </c>
      <c r="G366" s="17">
        <v>88</v>
      </c>
      <c r="H366" s="17">
        <v>8</v>
      </c>
      <c r="I366" s="17">
        <v>0</v>
      </c>
      <c r="J366" s="17">
        <v>3</v>
      </c>
      <c r="K366" s="17">
        <v>172</v>
      </c>
      <c r="L366" s="49">
        <f>SUM(F366:K366)</f>
        <v>280</v>
      </c>
      <c r="M366" s="18">
        <v>70</v>
      </c>
      <c r="N366" s="18">
        <v>30</v>
      </c>
      <c r="O366" s="72">
        <f t="shared" si="68"/>
        <v>380</v>
      </c>
      <c r="P366" s="72">
        <v>418.00000000000006</v>
      </c>
      <c r="Q366" s="72">
        <f t="shared" si="69"/>
        <v>104</v>
      </c>
      <c r="R366" s="6">
        <f t="shared" si="61"/>
        <v>416</v>
      </c>
    </row>
    <row r="367" spans="1:18" ht="24" customHeight="1" outlineLevel="1">
      <c r="A367" s="16"/>
      <c r="B367" s="16"/>
      <c r="C367" s="301"/>
      <c r="D367" s="25" t="s">
        <v>279</v>
      </c>
      <c r="E367" s="26" t="s">
        <v>984</v>
      </c>
      <c r="F367" s="17"/>
      <c r="G367" s="17"/>
      <c r="H367" s="17"/>
      <c r="I367" s="17"/>
      <c r="J367" s="17"/>
      <c r="K367" s="17"/>
      <c r="L367" s="49">
        <v>150</v>
      </c>
      <c r="M367" s="18">
        <v>8</v>
      </c>
      <c r="N367" s="18">
        <v>27</v>
      </c>
      <c r="O367" s="72">
        <f t="shared" si="68"/>
        <v>185</v>
      </c>
      <c r="P367" s="72">
        <v>203.50000000000003</v>
      </c>
      <c r="Q367" s="72">
        <f t="shared" si="69"/>
        <v>50</v>
      </c>
      <c r="R367" s="6">
        <f t="shared" si="61"/>
        <v>200</v>
      </c>
    </row>
    <row r="368" spans="1:18" ht="24" customHeight="1" outlineLevel="1">
      <c r="A368" s="16"/>
      <c r="B368" s="16"/>
      <c r="C368" s="301"/>
      <c r="D368" s="25" t="s">
        <v>280</v>
      </c>
      <c r="E368" s="26" t="s">
        <v>984</v>
      </c>
      <c r="F368" s="17"/>
      <c r="G368" s="17"/>
      <c r="H368" s="17"/>
      <c r="I368" s="17"/>
      <c r="J368" s="17"/>
      <c r="K368" s="17"/>
      <c r="L368" s="49">
        <v>192</v>
      </c>
      <c r="M368" s="18">
        <v>43</v>
      </c>
      <c r="N368" s="18">
        <v>40</v>
      </c>
      <c r="O368" s="72">
        <f t="shared" si="68"/>
        <v>275</v>
      </c>
      <c r="P368" s="72">
        <v>302.5</v>
      </c>
      <c r="Q368" s="72">
        <f t="shared" si="69"/>
        <v>75</v>
      </c>
      <c r="R368" s="6">
        <f t="shared" si="61"/>
        <v>300</v>
      </c>
    </row>
    <row r="369" spans="1:18" ht="24" customHeight="1" outlineLevel="1">
      <c r="A369" s="16"/>
      <c r="B369" s="16"/>
      <c r="C369" s="301"/>
      <c r="D369" s="25" t="s">
        <v>282</v>
      </c>
      <c r="E369" s="26" t="s">
        <v>983</v>
      </c>
      <c r="F369" s="17"/>
      <c r="G369" s="17"/>
      <c r="H369" s="17"/>
      <c r="I369" s="17"/>
      <c r="J369" s="17"/>
      <c r="K369" s="17"/>
      <c r="L369" s="49">
        <v>150</v>
      </c>
      <c r="M369" s="18">
        <v>10</v>
      </c>
      <c r="N369" s="18">
        <v>20</v>
      </c>
      <c r="O369" s="72">
        <f t="shared" si="68"/>
        <v>180</v>
      </c>
      <c r="P369" s="72">
        <v>198.00000000000003</v>
      </c>
      <c r="Q369" s="72">
        <f t="shared" si="69"/>
        <v>49</v>
      </c>
      <c r="R369" s="6">
        <f t="shared" si="61"/>
        <v>196</v>
      </c>
    </row>
    <row r="370" spans="1:18" ht="24" customHeight="1" outlineLevel="1" collapsed="1">
      <c r="A370" s="16"/>
      <c r="B370" s="16"/>
      <c r="C370" s="301"/>
      <c r="D370" s="25" t="s">
        <v>283</v>
      </c>
      <c r="E370" s="26" t="s">
        <v>983</v>
      </c>
      <c r="F370" s="17">
        <v>7</v>
      </c>
      <c r="G370" s="17">
        <v>45</v>
      </c>
      <c r="H370" s="17">
        <v>7</v>
      </c>
      <c r="I370" s="17">
        <v>4</v>
      </c>
      <c r="J370" s="17">
        <v>10</v>
      </c>
      <c r="K370" s="17">
        <v>160</v>
      </c>
      <c r="L370" s="49">
        <f>SUM(F370:K370)</f>
        <v>233</v>
      </c>
      <c r="M370" s="18">
        <v>41</v>
      </c>
      <c r="N370" s="18">
        <v>20</v>
      </c>
      <c r="O370" s="72">
        <f t="shared" si="68"/>
        <v>294</v>
      </c>
      <c r="P370" s="72">
        <v>323.40000000000003</v>
      </c>
      <c r="Q370" s="72">
        <f t="shared" si="69"/>
        <v>80</v>
      </c>
      <c r="R370" s="6">
        <f t="shared" si="61"/>
        <v>320</v>
      </c>
    </row>
    <row r="371" spans="1:18" ht="24" customHeight="1" outlineLevel="1">
      <c r="A371" s="16"/>
      <c r="B371" s="16"/>
      <c r="C371" s="301"/>
      <c r="D371" s="25" t="s">
        <v>284</v>
      </c>
      <c r="E371" s="26" t="s">
        <v>983</v>
      </c>
      <c r="F371" s="17"/>
      <c r="G371" s="17"/>
      <c r="H371" s="17"/>
      <c r="I371" s="17"/>
      <c r="J371" s="17"/>
      <c r="K371" s="17"/>
      <c r="L371" s="49">
        <v>155</v>
      </c>
      <c r="M371" s="18">
        <v>30</v>
      </c>
      <c r="N371" s="18">
        <v>28</v>
      </c>
      <c r="O371" s="72">
        <f t="shared" si="68"/>
        <v>213</v>
      </c>
      <c r="P371" s="72">
        <v>234.3</v>
      </c>
      <c r="Q371" s="72">
        <f t="shared" si="69"/>
        <v>58</v>
      </c>
      <c r="R371" s="6">
        <f t="shared" si="61"/>
        <v>232</v>
      </c>
    </row>
    <row r="372" spans="1:18" ht="24" customHeight="1" outlineLevel="1">
      <c r="A372" s="16"/>
      <c r="B372" s="16"/>
      <c r="C372" s="301"/>
      <c r="D372" s="290" t="s">
        <v>977</v>
      </c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6">
        <f t="shared" si="61"/>
        <v>0</v>
      </c>
    </row>
    <row r="373" spans="1:18" ht="24" customHeight="1" outlineLevel="1">
      <c r="A373" s="16"/>
      <c r="B373" s="16"/>
      <c r="C373" s="301"/>
      <c r="D373" s="25" t="s">
        <v>1014</v>
      </c>
      <c r="E373" s="26" t="s">
        <v>1139</v>
      </c>
      <c r="F373" s="17"/>
      <c r="G373" s="17"/>
      <c r="H373" s="17"/>
      <c r="I373" s="17"/>
      <c r="J373" s="17"/>
      <c r="K373" s="17"/>
      <c r="L373" s="49">
        <v>150</v>
      </c>
      <c r="M373" s="18"/>
      <c r="N373" s="18"/>
      <c r="O373" s="72">
        <f>SUM(L373:N373)</f>
        <v>150</v>
      </c>
      <c r="P373" s="72">
        <v>165</v>
      </c>
      <c r="Q373" s="72">
        <f>ROUNDDOWN(P373/4,0)</f>
        <v>41</v>
      </c>
      <c r="R373" s="6">
        <f t="shared" si="61"/>
        <v>164</v>
      </c>
    </row>
    <row r="374" spans="1:18" ht="24" customHeight="1" outlineLevel="1">
      <c r="A374" s="16"/>
      <c r="B374" s="16"/>
      <c r="C374" s="301"/>
      <c r="D374" s="25" t="s">
        <v>1015</v>
      </c>
      <c r="E374" s="26" t="s">
        <v>1139</v>
      </c>
      <c r="F374" s="17"/>
      <c r="G374" s="17"/>
      <c r="H374" s="17"/>
      <c r="I374" s="17"/>
      <c r="J374" s="17"/>
      <c r="K374" s="17"/>
      <c r="L374" s="49">
        <v>40</v>
      </c>
      <c r="M374" s="18"/>
      <c r="N374" s="18"/>
      <c r="O374" s="72">
        <f>SUM(F374:N374)</f>
        <v>40</v>
      </c>
      <c r="P374" s="72">
        <v>44</v>
      </c>
      <c r="Q374" s="72">
        <f>ROUNDDOWN(P374/4,0)</f>
        <v>11</v>
      </c>
      <c r="R374" s="6">
        <f t="shared" si="61"/>
        <v>44</v>
      </c>
    </row>
    <row r="375" spans="1:18" ht="24" customHeight="1" outlineLevel="1">
      <c r="A375" s="16"/>
      <c r="B375" s="16"/>
      <c r="C375" s="301"/>
      <c r="D375" s="292" t="s">
        <v>978</v>
      </c>
      <c r="E375" s="293"/>
      <c r="F375" s="293"/>
      <c r="G375" s="293"/>
      <c r="H375" s="293"/>
      <c r="I375" s="293"/>
      <c r="J375" s="293"/>
      <c r="K375" s="293"/>
      <c r="L375" s="293"/>
      <c r="M375" s="293"/>
      <c r="N375" s="293"/>
      <c r="O375" s="293"/>
      <c r="P375" s="293"/>
      <c r="Q375" s="293"/>
      <c r="R375" s="6">
        <f t="shared" si="61"/>
        <v>0</v>
      </c>
    </row>
    <row r="376" spans="1:18" ht="24" customHeight="1" outlineLevel="1">
      <c r="A376" s="16"/>
      <c r="B376" s="16"/>
      <c r="C376" s="302"/>
      <c r="D376" s="31" t="s">
        <v>44</v>
      </c>
      <c r="E376" s="26" t="s">
        <v>1197</v>
      </c>
      <c r="F376" s="73"/>
      <c r="G376" s="73"/>
      <c r="H376" s="73"/>
      <c r="I376" s="73"/>
      <c r="J376" s="73"/>
      <c r="K376" s="73"/>
      <c r="L376" s="73"/>
      <c r="M376" s="18">
        <v>0</v>
      </c>
      <c r="N376" s="18">
        <v>30</v>
      </c>
      <c r="O376" s="72">
        <f>SUM(F376:N376)</f>
        <v>30</v>
      </c>
      <c r="P376" s="72">
        <v>33</v>
      </c>
      <c r="Q376" s="72">
        <f>ROUNDDOWN(P376/4,0)</f>
        <v>8</v>
      </c>
      <c r="R376" s="6">
        <f t="shared" si="61"/>
        <v>32</v>
      </c>
    </row>
    <row r="377" spans="1:18" ht="24" customHeight="1">
      <c r="A377" s="16"/>
      <c r="B377" s="16"/>
      <c r="C377" s="106" t="s">
        <v>980</v>
      </c>
      <c r="D377" s="91" t="s">
        <v>45</v>
      </c>
      <c r="E377" s="89"/>
      <c r="F377" s="37">
        <f t="shared" ref="F377:O377" si="70">SUM(F362:F376)</f>
        <v>16</v>
      </c>
      <c r="G377" s="37">
        <f t="shared" si="70"/>
        <v>133</v>
      </c>
      <c r="H377" s="37">
        <f t="shared" si="70"/>
        <v>15</v>
      </c>
      <c r="I377" s="37">
        <f t="shared" si="70"/>
        <v>4</v>
      </c>
      <c r="J377" s="37">
        <f t="shared" si="70"/>
        <v>13</v>
      </c>
      <c r="K377" s="37">
        <f t="shared" si="70"/>
        <v>332</v>
      </c>
      <c r="L377" s="37">
        <f t="shared" si="70"/>
        <v>2670</v>
      </c>
      <c r="M377" s="37">
        <f t="shared" si="70"/>
        <v>277</v>
      </c>
      <c r="N377" s="37">
        <f t="shared" si="70"/>
        <v>285</v>
      </c>
      <c r="O377" s="37">
        <f t="shared" si="70"/>
        <v>3232</v>
      </c>
      <c r="P377" s="37">
        <v>3555.2000000000003</v>
      </c>
      <c r="Q377" s="37">
        <f>SUM(Q362:Q376)</f>
        <v>883</v>
      </c>
      <c r="R377" s="6">
        <f t="shared" si="61"/>
        <v>3532</v>
      </c>
    </row>
    <row r="378" spans="1:18" ht="24" customHeight="1" outlineLevel="1">
      <c r="A378" s="16"/>
      <c r="B378" s="16"/>
      <c r="C378" s="99" t="s">
        <v>286</v>
      </c>
      <c r="D378" s="15" t="s">
        <v>287</v>
      </c>
      <c r="E378" s="26"/>
      <c r="F378" s="17"/>
      <c r="G378" s="17" t="s">
        <v>1199</v>
      </c>
      <c r="H378" s="17"/>
      <c r="I378" s="17"/>
      <c r="J378" s="17"/>
      <c r="K378" s="17"/>
      <c r="L378" s="49">
        <v>300</v>
      </c>
      <c r="M378" s="41"/>
      <c r="N378" s="18"/>
      <c r="O378" s="72">
        <f>SUM(F378:N378)</f>
        <v>300</v>
      </c>
      <c r="P378" s="72">
        <v>330</v>
      </c>
      <c r="Q378" s="72">
        <f>ROUNDDOWN(P378/4,0)</f>
        <v>82</v>
      </c>
      <c r="R378" s="6">
        <f t="shared" si="61"/>
        <v>328</v>
      </c>
    </row>
    <row r="379" spans="1:18" ht="24" customHeight="1" outlineLevel="1">
      <c r="A379" s="16"/>
      <c r="B379" s="16"/>
      <c r="C379" s="100"/>
      <c r="D379" s="288" t="s">
        <v>976</v>
      </c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6">
        <f t="shared" si="61"/>
        <v>0</v>
      </c>
    </row>
    <row r="380" spans="1:18" ht="24" customHeight="1" outlineLevel="1">
      <c r="A380" s="16"/>
      <c r="B380" s="16"/>
      <c r="C380" s="100"/>
      <c r="D380" s="25" t="s">
        <v>288</v>
      </c>
      <c r="E380" s="26" t="s">
        <v>59</v>
      </c>
      <c r="F380" s="17"/>
      <c r="G380" s="17"/>
      <c r="H380" s="17"/>
      <c r="I380" s="17"/>
      <c r="J380" s="17"/>
      <c r="K380" s="17"/>
      <c r="L380" s="49">
        <v>2460</v>
      </c>
      <c r="M380" s="18">
        <v>100</v>
      </c>
      <c r="N380" s="41">
        <v>100</v>
      </c>
      <c r="O380" s="72">
        <f t="shared" ref="O380:O408" si="71">SUM(L380:N380)</f>
        <v>2660</v>
      </c>
      <c r="P380" s="72">
        <v>2926.0000000000005</v>
      </c>
      <c r="Q380" s="72">
        <f t="shared" ref="Q380:Q408" si="72">ROUNDDOWN(P380/4,0)</f>
        <v>731</v>
      </c>
      <c r="R380" s="6">
        <f t="shared" si="61"/>
        <v>2924</v>
      </c>
    </row>
    <row r="381" spans="1:18" ht="24" customHeight="1" outlineLevel="1">
      <c r="A381" s="16"/>
      <c r="B381" s="16"/>
      <c r="C381" s="100"/>
      <c r="D381" s="25" t="s">
        <v>308</v>
      </c>
      <c r="E381" s="26" t="s">
        <v>1019</v>
      </c>
      <c r="F381" s="17"/>
      <c r="G381" s="17"/>
      <c r="H381" s="17"/>
      <c r="I381" s="17"/>
      <c r="J381" s="17"/>
      <c r="K381" s="17"/>
      <c r="L381" s="49">
        <v>715</v>
      </c>
      <c r="M381" s="41">
        <v>70</v>
      </c>
      <c r="N381" s="41">
        <v>15</v>
      </c>
      <c r="O381" s="72">
        <f t="shared" si="71"/>
        <v>800</v>
      </c>
      <c r="P381" s="72">
        <v>880.00000000000011</v>
      </c>
      <c r="Q381" s="72">
        <f t="shared" si="72"/>
        <v>220</v>
      </c>
      <c r="R381" s="6">
        <f t="shared" si="61"/>
        <v>880</v>
      </c>
    </row>
    <row r="382" spans="1:18" ht="24" customHeight="1" outlineLevel="1">
      <c r="A382" s="16"/>
      <c r="B382" s="16"/>
      <c r="C382" s="100"/>
      <c r="D382" s="25" t="s">
        <v>299</v>
      </c>
      <c r="E382" s="26" t="s">
        <v>991</v>
      </c>
      <c r="F382" s="17"/>
      <c r="G382" s="17"/>
      <c r="H382" s="17"/>
      <c r="I382" s="17"/>
      <c r="J382" s="17"/>
      <c r="K382" s="17"/>
      <c r="L382" s="49">
        <v>350</v>
      </c>
      <c r="M382" s="41">
        <v>10</v>
      </c>
      <c r="N382" s="41">
        <v>10</v>
      </c>
      <c r="O382" s="72">
        <f t="shared" si="71"/>
        <v>370</v>
      </c>
      <c r="P382" s="72">
        <v>407.00000000000006</v>
      </c>
      <c r="Q382" s="72">
        <f t="shared" si="72"/>
        <v>101</v>
      </c>
      <c r="R382" s="6">
        <f t="shared" si="61"/>
        <v>404</v>
      </c>
    </row>
    <row r="383" spans="1:18" ht="24" customHeight="1" outlineLevel="1">
      <c r="A383" s="16"/>
      <c r="B383" s="16"/>
      <c r="C383" s="100"/>
      <c r="D383" s="25" t="s">
        <v>307</v>
      </c>
      <c r="E383" s="26" t="s">
        <v>989</v>
      </c>
      <c r="F383" s="17"/>
      <c r="G383" s="17"/>
      <c r="H383" s="17"/>
      <c r="I383" s="17"/>
      <c r="J383" s="17"/>
      <c r="K383" s="17"/>
      <c r="L383" s="49">
        <v>300</v>
      </c>
      <c r="M383" s="41">
        <v>80</v>
      </c>
      <c r="N383" s="41">
        <v>15</v>
      </c>
      <c r="O383" s="72">
        <f t="shared" si="71"/>
        <v>395</v>
      </c>
      <c r="P383" s="72">
        <v>434.50000000000006</v>
      </c>
      <c r="Q383" s="72">
        <f t="shared" si="72"/>
        <v>108</v>
      </c>
      <c r="R383" s="6">
        <f t="shared" si="61"/>
        <v>432</v>
      </c>
    </row>
    <row r="384" spans="1:18" ht="24" customHeight="1" outlineLevel="1">
      <c r="A384" s="16"/>
      <c r="B384" s="16"/>
      <c r="C384" s="100"/>
      <c r="D384" s="25" t="s">
        <v>305</v>
      </c>
      <c r="E384" s="26" t="s">
        <v>989</v>
      </c>
      <c r="F384" s="17"/>
      <c r="G384" s="17"/>
      <c r="H384" s="17"/>
      <c r="I384" s="17"/>
      <c r="J384" s="17"/>
      <c r="K384" s="17"/>
      <c r="L384" s="49">
        <v>400</v>
      </c>
      <c r="M384" s="41">
        <v>20</v>
      </c>
      <c r="N384" s="41">
        <v>15</v>
      </c>
      <c r="O384" s="72">
        <f t="shared" si="71"/>
        <v>435</v>
      </c>
      <c r="P384" s="72">
        <v>478.50000000000006</v>
      </c>
      <c r="Q384" s="72">
        <f t="shared" si="72"/>
        <v>119</v>
      </c>
      <c r="R384" s="6">
        <f t="shared" si="61"/>
        <v>476</v>
      </c>
    </row>
    <row r="385" spans="1:18" ht="24" customHeight="1" outlineLevel="1">
      <c r="A385" s="16"/>
      <c r="B385" s="16"/>
      <c r="C385" s="100"/>
      <c r="D385" s="25" t="s">
        <v>302</v>
      </c>
      <c r="E385" s="26" t="s">
        <v>989</v>
      </c>
      <c r="F385" s="17"/>
      <c r="G385" s="17"/>
      <c r="H385" s="17"/>
      <c r="I385" s="17"/>
      <c r="J385" s="17"/>
      <c r="K385" s="17"/>
      <c r="L385" s="49">
        <v>400</v>
      </c>
      <c r="M385" s="41">
        <v>20</v>
      </c>
      <c r="N385" s="41">
        <v>15</v>
      </c>
      <c r="O385" s="72">
        <f t="shared" si="71"/>
        <v>435</v>
      </c>
      <c r="P385" s="72">
        <v>478.50000000000006</v>
      </c>
      <c r="Q385" s="72">
        <f t="shared" si="72"/>
        <v>119</v>
      </c>
      <c r="R385" s="6">
        <f t="shared" si="61"/>
        <v>476</v>
      </c>
    </row>
    <row r="386" spans="1:18" ht="24" customHeight="1" outlineLevel="1">
      <c r="A386" s="16"/>
      <c r="B386" s="16"/>
      <c r="C386" s="100"/>
      <c r="D386" s="25" t="s">
        <v>295</v>
      </c>
      <c r="E386" s="26" t="s">
        <v>989</v>
      </c>
      <c r="F386" s="17"/>
      <c r="G386" s="17"/>
      <c r="H386" s="17"/>
      <c r="I386" s="17"/>
      <c r="J386" s="17"/>
      <c r="K386" s="17"/>
      <c r="L386" s="49">
        <v>520</v>
      </c>
      <c r="M386" s="41">
        <v>50</v>
      </c>
      <c r="N386" s="41">
        <v>30</v>
      </c>
      <c r="O386" s="72">
        <f t="shared" si="71"/>
        <v>600</v>
      </c>
      <c r="P386" s="72">
        <v>660</v>
      </c>
      <c r="Q386" s="72">
        <f t="shared" si="72"/>
        <v>165</v>
      </c>
      <c r="R386" s="6">
        <f t="shared" si="61"/>
        <v>660</v>
      </c>
    </row>
    <row r="387" spans="1:18" ht="24" customHeight="1" outlineLevel="1">
      <c r="A387" s="16"/>
      <c r="B387" s="16"/>
      <c r="C387" s="100"/>
      <c r="D387" s="25" t="s">
        <v>289</v>
      </c>
      <c r="E387" s="26" t="s">
        <v>984</v>
      </c>
      <c r="F387" s="17"/>
      <c r="G387" s="17"/>
      <c r="H387" s="17"/>
      <c r="I387" s="17"/>
      <c r="J387" s="17"/>
      <c r="K387" s="17"/>
      <c r="L387" s="74">
        <v>280</v>
      </c>
      <c r="M387" s="41">
        <v>104</v>
      </c>
      <c r="N387" s="41">
        <v>10</v>
      </c>
      <c r="O387" s="72">
        <f t="shared" si="71"/>
        <v>394</v>
      </c>
      <c r="P387" s="72">
        <v>433.40000000000003</v>
      </c>
      <c r="Q387" s="72">
        <f t="shared" si="72"/>
        <v>108</v>
      </c>
      <c r="R387" s="6">
        <f t="shared" si="61"/>
        <v>432</v>
      </c>
    </row>
    <row r="388" spans="1:18" ht="24" customHeight="1" outlineLevel="1">
      <c r="A388" s="16"/>
      <c r="B388" s="16"/>
      <c r="C388" s="100"/>
      <c r="D388" s="25" t="s">
        <v>291</v>
      </c>
      <c r="E388" s="26" t="s">
        <v>984</v>
      </c>
      <c r="F388" s="17"/>
      <c r="G388" s="17"/>
      <c r="H388" s="17"/>
      <c r="I388" s="17"/>
      <c r="J388" s="17"/>
      <c r="K388" s="17"/>
      <c r="L388" s="49">
        <v>220</v>
      </c>
      <c r="M388" s="41">
        <v>20</v>
      </c>
      <c r="N388" s="41">
        <v>10</v>
      </c>
      <c r="O388" s="72">
        <f t="shared" si="71"/>
        <v>250</v>
      </c>
      <c r="P388" s="72">
        <v>275</v>
      </c>
      <c r="Q388" s="72">
        <f t="shared" si="72"/>
        <v>68</v>
      </c>
      <c r="R388" s="6">
        <f t="shared" si="61"/>
        <v>272</v>
      </c>
    </row>
    <row r="389" spans="1:18" ht="24" customHeight="1" outlineLevel="1" collapsed="1">
      <c r="A389" s="16"/>
      <c r="B389" s="16"/>
      <c r="C389" s="100"/>
      <c r="D389" s="25" t="s">
        <v>293</v>
      </c>
      <c r="E389" s="26" t="s">
        <v>984</v>
      </c>
      <c r="F389" s="17"/>
      <c r="G389" s="17"/>
      <c r="H389" s="17"/>
      <c r="I389" s="17"/>
      <c r="J389" s="17"/>
      <c r="K389" s="17"/>
      <c r="L389" s="49">
        <v>338</v>
      </c>
      <c r="M389" s="41">
        <v>40</v>
      </c>
      <c r="N389" s="41">
        <v>15</v>
      </c>
      <c r="O389" s="72">
        <f t="shared" si="71"/>
        <v>393</v>
      </c>
      <c r="P389" s="72">
        <v>432.3</v>
      </c>
      <c r="Q389" s="72">
        <f t="shared" si="72"/>
        <v>108</v>
      </c>
      <c r="R389" s="6">
        <f t="shared" si="61"/>
        <v>432</v>
      </c>
    </row>
    <row r="390" spans="1:18" ht="24" customHeight="1" outlineLevel="1">
      <c r="A390" s="16"/>
      <c r="B390" s="16"/>
      <c r="C390" s="100"/>
      <c r="D390" s="25" t="s">
        <v>294</v>
      </c>
      <c r="E390" s="26" t="s">
        <v>984</v>
      </c>
      <c r="F390" s="17"/>
      <c r="G390" s="17"/>
      <c r="H390" s="17"/>
      <c r="I390" s="17"/>
      <c r="J390" s="17"/>
      <c r="K390" s="17"/>
      <c r="L390" s="49">
        <v>200</v>
      </c>
      <c r="M390" s="41">
        <v>70</v>
      </c>
      <c r="N390" s="41">
        <v>20</v>
      </c>
      <c r="O390" s="72">
        <f t="shared" si="71"/>
        <v>290</v>
      </c>
      <c r="P390" s="72">
        <v>319</v>
      </c>
      <c r="Q390" s="72">
        <f t="shared" si="72"/>
        <v>79</v>
      </c>
      <c r="R390" s="6">
        <f t="shared" ref="R390:R453" si="73">Q390*4</f>
        <v>316</v>
      </c>
    </row>
    <row r="391" spans="1:18" ht="24" customHeight="1" outlineLevel="1">
      <c r="A391" s="16"/>
      <c r="B391" s="16"/>
      <c r="C391" s="100"/>
      <c r="D391" s="25" t="s">
        <v>297</v>
      </c>
      <c r="E391" s="26" t="s">
        <v>984</v>
      </c>
      <c r="F391" s="17"/>
      <c r="G391" s="17"/>
      <c r="H391" s="17"/>
      <c r="I391" s="17"/>
      <c r="J391" s="17"/>
      <c r="K391" s="17"/>
      <c r="L391" s="49">
        <v>445</v>
      </c>
      <c r="M391" s="41">
        <v>40</v>
      </c>
      <c r="N391" s="41">
        <v>15</v>
      </c>
      <c r="O391" s="72">
        <f t="shared" si="71"/>
        <v>500</v>
      </c>
      <c r="P391" s="72">
        <v>550</v>
      </c>
      <c r="Q391" s="72">
        <f t="shared" si="72"/>
        <v>137</v>
      </c>
      <c r="R391" s="6">
        <f t="shared" si="73"/>
        <v>548</v>
      </c>
    </row>
    <row r="392" spans="1:18" ht="24" customHeight="1" outlineLevel="1">
      <c r="A392" s="16"/>
      <c r="B392" s="16"/>
      <c r="C392" s="100"/>
      <c r="D392" s="25" t="s">
        <v>298</v>
      </c>
      <c r="E392" s="26" t="s">
        <v>984</v>
      </c>
      <c r="F392" s="17"/>
      <c r="G392" s="17"/>
      <c r="H392" s="17"/>
      <c r="I392" s="17"/>
      <c r="J392" s="17"/>
      <c r="K392" s="17"/>
      <c r="L392" s="49">
        <v>265</v>
      </c>
      <c r="M392" s="41">
        <v>20</v>
      </c>
      <c r="N392" s="41">
        <v>15</v>
      </c>
      <c r="O392" s="72">
        <f t="shared" si="71"/>
        <v>300</v>
      </c>
      <c r="P392" s="72">
        <v>330</v>
      </c>
      <c r="Q392" s="72">
        <f t="shared" si="72"/>
        <v>82</v>
      </c>
      <c r="R392" s="6">
        <f t="shared" si="73"/>
        <v>328</v>
      </c>
    </row>
    <row r="393" spans="1:18" ht="24" customHeight="1" outlineLevel="1">
      <c r="A393" s="16"/>
      <c r="B393" s="16"/>
      <c r="C393" s="100"/>
      <c r="D393" s="25" t="s">
        <v>300</v>
      </c>
      <c r="E393" s="26" t="s">
        <v>984</v>
      </c>
      <c r="F393" s="17"/>
      <c r="G393" s="17"/>
      <c r="H393" s="17"/>
      <c r="I393" s="17"/>
      <c r="J393" s="17"/>
      <c r="K393" s="17"/>
      <c r="L393" s="49">
        <v>300</v>
      </c>
      <c r="M393" s="41">
        <v>25</v>
      </c>
      <c r="N393" s="41">
        <v>15</v>
      </c>
      <c r="O393" s="72">
        <f t="shared" si="71"/>
        <v>340</v>
      </c>
      <c r="P393" s="72">
        <v>374.00000000000006</v>
      </c>
      <c r="Q393" s="72">
        <f t="shared" si="72"/>
        <v>93</v>
      </c>
      <c r="R393" s="6">
        <f t="shared" si="73"/>
        <v>372</v>
      </c>
    </row>
    <row r="394" spans="1:18" ht="24" customHeight="1" outlineLevel="1">
      <c r="A394" s="16"/>
      <c r="B394" s="16"/>
      <c r="C394" s="100"/>
      <c r="D394" s="25" t="s">
        <v>301</v>
      </c>
      <c r="E394" s="26" t="s">
        <v>984</v>
      </c>
      <c r="F394" s="17"/>
      <c r="G394" s="17"/>
      <c r="H394" s="17"/>
      <c r="I394" s="17"/>
      <c r="J394" s="17"/>
      <c r="K394" s="17"/>
      <c r="L394" s="49">
        <v>286</v>
      </c>
      <c r="M394" s="41">
        <v>56</v>
      </c>
      <c r="N394" s="41">
        <v>18</v>
      </c>
      <c r="O394" s="72">
        <f t="shared" si="71"/>
        <v>360</v>
      </c>
      <c r="P394" s="72">
        <v>396.00000000000006</v>
      </c>
      <c r="Q394" s="72">
        <f t="shared" si="72"/>
        <v>99</v>
      </c>
      <c r="R394" s="6">
        <f t="shared" si="73"/>
        <v>396</v>
      </c>
    </row>
    <row r="395" spans="1:18" ht="24" customHeight="1" outlineLevel="1">
      <c r="A395" s="16"/>
      <c r="B395" s="16"/>
      <c r="C395" s="100"/>
      <c r="D395" s="25" t="s">
        <v>304</v>
      </c>
      <c r="E395" s="26" t="s">
        <v>984</v>
      </c>
      <c r="F395" s="17"/>
      <c r="G395" s="17"/>
      <c r="H395" s="17"/>
      <c r="I395" s="17"/>
      <c r="J395" s="17"/>
      <c r="K395" s="17"/>
      <c r="L395" s="49">
        <v>300</v>
      </c>
      <c r="M395" s="41">
        <v>62</v>
      </c>
      <c r="N395" s="41">
        <v>33</v>
      </c>
      <c r="O395" s="72">
        <f t="shared" si="71"/>
        <v>395</v>
      </c>
      <c r="P395" s="72">
        <v>434.50000000000006</v>
      </c>
      <c r="Q395" s="72">
        <f t="shared" si="72"/>
        <v>108</v>
      </c>
      <c r="R395" s="6">
        <f t="shared" si="73"/>
        <v>432</v>
      </c>
    </row>
    <row r="396" spans="1:18" ht="24" customHeight="1" outlineLevel="1">
      <c r="A396" s="16"/>
      <c r="B396" s="16"/>
      <c r="C396" s="100"/>
      <c r="D396" s="25" t="s">
        <v>303</v>
      </c>
      <c r="E396" s="26" t="s">
        <v>983</v>
      </c>
      <c r="F396" s="17"/>
      <c r="G396" s="17"/>
      <c r="H396" s="17"/>
      <c r="I396" s="17"/>
      <c r="J396" s="17"/>
      <c r="K396" s="17"/>
      <c r="L396" s="49">
        <v>280</v>
      </c>
      <c r="M396" s="41">
        <v>65</v>
      </c>
      <c r="N396" s="41">
        <v>60</v>
      </c>
      <c r="O396" s="72">
        <f t="shared" si="71"/>
        <v>405</v>
      </c>
      <c r="P396" s="72">
        <v>445.50000000000006</v>
      </c>
      <c r="Q396" s="72">
        <f t="shared" si="72"/>
        <v>111</v>
      </c>
      <c r="R396" s="6">
        <f t="shared" si="73"/>
        <v>444</v>
      </c>
    </row>
    <row r="397" spans="1:18" ht="24" customHeight="1" outlineLevel="1">
      <c r="A397" s="16"/>
      <c r="B397" s="16"/>
      <c r="C397" s="100"/>
      <c r="D397" s="25" t="s">
        <v>296</v>
      </c>
      <c r="E397" s="26" t="s">
        <v>983</v>
      </c>
      <c r="F397" s="17"/>
      <c r="G397" s="17"/>
      <c r="H397" s="17"/>
      <c r="I397" s="17"/>
      <c r="J397" s="17"/>
      <c r="K397" s="17"/>
      <c r="L397" s="49">
        <v>300</v>
      </c>
      <c r="M397" s="41">
        <v>30</v>
      </c>
      <c r="N397" s="41">
        <v>15</v>
      </c>
      <c r="O397" s="72">
        <f t="shared" si="71"/>
        <v>345</v>
      </c>
      <c r="P397" s="72">
        <v>379.50000000000006</v>
      </c>
      <c r="Q397" s="72">
        <f t="shared" si="72"/>
        <v>94</v>
      </c>
      <c r="R397" s="6">
        <f t="shared" si="73"/>
        <v>376</v>
      </c>
    </row>
    <row r="398" spans="1:18" ht="24" customHeight="1" outlineLevel="1">
      <c r="A398" s="16"/>
      <c r="B398" s="16"/>
      <c r="C398" s="100"/>
      <c r="D398" s="25" t="s">
        <v>292</v>
      </c>
      <c r="E398" s="26" t="s">
        <v>983</v>
      </c>
      <c r="F398" s="17"/>
      <c r="G398" s="17"/>
      <c r="H398" s="17"/>
      <c r="I398" s="17"/>
      <c r="J398" s="17"/>
      <c r="K398" s="17"/>
      <c r="L398" s="49">
        <v>160</v>
      </c>
      <c r="M398" s="41">
        <v>30</v>
      </c>
      <c r="N398" s="41">
        <v>15</v>
      </c>
      <c r="O398" s="72">
        <f t="shared" si="71"/>
        <v>205</v>
      </c>
      <c r="P398" s="72">
        <v>225.50000000000003</v>
      </c>
      <c r="Q398" s="72">
        <f t="shared" si="72"/>
        <v>56</v>
      </c>
      <c r="R398" s="6">
        <f t="shared" si="73"/>
        <v>224</v>
      </c>
    </row>
    <row r="399" spans="1:18" ht="24" customHeight="1" outlineLevel="1">
      <c r="A399" s="16"/>
      <c r="B399" s="16"/>
      <c r="C399" s="100"/>
      <c r="D399" s="25" t="s">
        <v>290</v>
      </c>
      <c r="E399" s="26" t="s">
        <v>983</v>
      </c>
      <c r="F399" s="17"/>
      <c r="G399" s="17"/>
      <c r="H399" s="17"/>
      <c r="I399" s="17"/>
      <c r="J399" s="17"/>
      <c r="K399" s="17"/>
      <c r="L399" s="49">
        <v>200</v>
      </c>
      <c r="M399" s="41">
        <v>83</v>
      </c>
      <c r="N399" s="41">
        <v>6</v>
      </c>
      <c r="O399" s="72">
        <f t="shared" si="71"/>
        <v>289</v>
      </c>
      <c r="P399" s="72">
        <v>317.90000000000003</v>
      </c>
      <c r="Q399" s="72">
        <f t="shared" si="72"/>
        <v>79</v>
      </c>
      <c r="R399" s="6">
        <f t="shared" si="73"/>
        <v>316</v>
      </c>
    </row>
    <row r="400" spans="1:18" ht="24" customHeight="1" outlineLevel="1">
      <c r="A400" s="16"/>
      <c r="B400" s="16"/>
      <c r="C400" s="100"/>
      <c r="D400" s="25" t="s">
        <v>306</v>
      </c>
      <c r="E400" s="26" t="s">
        <v>983</v>
      </c>
      <c r="F400" s="17"/>
      <c r="G400" s="17"/>
      <c r="H400" s="17"/>
      <c r="I400" s="17"/>
      <c r="J400" s="17"/>
      <c r="K400" s="17"/>
      <c r="L400" s="49">
        <v>220</v>
      </c>
      <c r="M400" s="41">
        <v>20</v>
      </c>
      <c r="N400" s="41">
        <v>15</v>
      </c>
      <c r="O400" s="72">
        <f t="shared" si="71"/>
        <v>255</v>
      </c>
      <c r="P400" s="72">
        <v>280.5</v>
      </c>
      <c r="Q400" s="72">
        <f t="shared" si="72"/>
        <v>70</v>
      </c>
      <c r="R400" s="6">
        <f t="shared" si="73"/>
        <v>280</v>
      </c>
    </row>
    <row r="401" spans="1:18" ht="24" customHeight="1" outlineLevel="1">
      <c r="A401" s="16"/>
      <c r="B401" s="16"/>
      <c r="C401" s="100"/>
      <c r="D401" s="25" t="s">
        <v>309</v>
      </c>
      <c r="E401" s="26" t="s">
        <v>983</v>
      </c>
      <c r="F401" s="17"/>
      <c r="G401" s="17"/>
      <c r="H401" s="17"/>
      <c r="I401" s="17"/>
      <c r="J401" s="17"/>
      <c r="K401" s="17"/>
      <c r="L401" s="49">
        <v>100</v>
      </c>
      <c r="M401" s="41">
        <v>10</v>
      </c>
      <c r="N401" s="41">
        <v>10</v>
      </c>
      <c r="O401" s="72">
        <f t="shared" si="71"/>
        <v>120</v>
      </c>
      <c r="P401" s="72">
        <v>132</v>
      </c>
      <c r="Q401" s="72">
        <f t="shared" si="72"/>
        <v>33</v>
      </c>
      <c r="R401" s="6">
        <f t="shared" si="73"/>
        <v>132</v>
      </c>
    </row>
    <row r="402" spans="1:18" ht="24" customHeight="1" outlineLevel="1">
      <c r="A402" s="16"/>
      <c r="B402" s="16"/>
      <c r="C402" s="100"/>
      <c r="D402" s="25" t="s">
        <v>310</v>
      </c>
      <c r="E402" s="26" t="s">
        <v>983</v>
      </c>
      <c r="F402" s="17"/>
      <c r="G402" s="17"/>
      <c r="H402" s="17"/>
      <c r="I402" s="17"/>
      <c r="J402" s="17"/>
      <c r="K402" s="17"/>
      <c r="L402" s="49">
        <v>135</v>
      </c>
      <c r="M402" s="41">
        <v>20</v>
      </c>
      <c r="N402" s="41">
        <v>15</v>
      </c>
      <c r="O402" s="72">
        <f t="shared" si="71"/>
        <v>170</v>
      </c>
      <c r="P402" s="72">
        <v>187.00000000000003</v>
      </c>
      <c r="Q402" s="72">
        <f t="shared" si="72"/>
        <v>46</v>
      </c>
      <c r="R402" s="6">
        <f t="shared" si="73"/>
        <v>184</v>
      </c>
    </row>
    <row r="403" spans="1:18" ht="24" customHeight="1" outlineLevel="1">
      <c r="A403" s="16"/>
      <c r="B403" s="16"/>
      <c r="C403" s="100"/>
      <c r="D403" s="25" t="s">
        <v>311</v>
      </c>
      <c r="E403" s="26" t="s">
        <v>983</v>
      </c>
      <c r="F403" s="17"/>
      <c r="G403" s="17"/>
      <c r="H403" s="17"/>
      <c r="I403" s="17"/>
      <c r="J403" s="17"/>
      <c r="K403" s="17"/>
      <c r="L403" s="49">
        <v>213</v>
      </c>
      <c r="M403" s="41">
        <v>15</v>
      </c>
      <c r="N403" s="41">
        <v>13</v>
      </c>
      <c r="O403" s="72">
        <f t="shared" si="71"/>
        <v>241</v>
      </c>
      <c r="P403" s="72">
        <v>265.10000000000002</v>
      </c>
      <c r="Q403" s="72">
        <f t="shared" si="72"/>
        <v>66</v>
      </c>
      <c r="R403" s="6">
        <f t="shared" si="73"/>
        <v>264</v>
      </c>
    </row>
    <row r="404" spans="1:18" ht="24" customHeight="1" outlineLevel="1">
      <c r="A404" s="16"/>
      <c r="B404" s="16"/>
      <c r="C404" s="100"/>
      <c r="D404" s="25" t="s">
        <v>312</v>
      </c>
      <c r="E404" s="26" t="s">
        <v>983</v>
      </c>
      <c r="F404" s="17"/>
      <c r="G404" s="17"/>
      <c r="H404" s="17"/>
      <c r="I404" s="17"/>
      <c r="J404" s="17"/>
      <c r="K404" s="17"/>
      <c r="L404" s="49">
        <v>120</v>
      </c>
      <c r="M404" s="41">
        <v>10</v>
      </c>
      <c r="N404" s="41">
        <v>10</v>
      </c>
      <c r="O404" s="72">
        <f t="shared" si="71"/>
        <v>140</v>
      </c>
      <c r="P404" s="72">
        <v>154</v>
      </c>
      <c r="Q404" s="72">
        <f t="shared" si="72"/>
        <v>38</v>
      </c>
      <c r="R404" s="6">
        <f t="shared" si="73"/>
        <v>152</v>
      </c>
    </row>
    <row r="405" spans="1:18" ht="24" customHeight="1" outlineLevel="1">
      <c r="A405" s="16"/>
      <c r="B405" s="16"/>
      <c r="C405" s="100"/>
      <c r="D405" s="58" t="s">
        <v>313</v>
      </c>
      <c r="E405" s="26" t="s">
        <v>983</v>
      </c>
      <c r="F405" s="17"/>
      <c r="G405" s="17"/>
      <c r="H405" s="17"/>
      <c r="I405" s="17"/>
      <c r="J405" s="17"/>
      <c r="K405" s="17"/>
      <c r="L405" s="49">
        <v>180</v>
      </c>
      <c r="M405" s="41">
        <v>10</v>
      </c>
      <c r="N405" s="41">
        <v>10</v>
      </c>
      <c r="O405" s="72">
        <f t="shared" si="71"/>
        <v>200</v>
      </c>
      <c r="P405" s="72">
        <v>220.00000000000003</v>
      </c>
      <c r="Q405" s="72">
        <f t="shared" si="72"/>
        <v>55</v>
      </c>
      <c r="R405" s="6">
        <f t="shared" si="73"/>
        <v>220</v>
      </c>
    </row>
    <row r="406" spans="1:18" ht="24" customHeight="1" outlineLevel="1">
      <c r="A406" s="16"/>
      <c r="B406" s="16"/>
      <c r="C406" s="100"/>
      <c r="D406" s="25" t="s">
        <v>314</v>
      </c>
      <c r="E406" s="26" t="s">
        <v>983</v>
      </c>
      <c r="F406" s="17"/>
      <c r="G406" s="17"/>
      <c r="H406" s="17"/>
      <c r="I406" s="17"/>
      <c r="J406" s="17"/>
      <c r="K406" s="17"/>
      <c r="L406" s="49">
        <v>120</v>
      </c>
      <c r="M406" s="41">
        <v>15</v>
      </c>
      <c r="N406" s="41">
        <v>15</v>
      </c>
      <c r="O406" s="72">
        <f t="shared" si="71"/>
        <v>150</v>
      </c>
      <c r="P406" s="72">
        <v>165</v>
      </c>
      <c r="Q406" s="72">
        <f t="shared" si="72"/>
        <v>41</v>
      </c>
      <c r="R406" s="6">
        <f t="shared" si="73"/>
        <v>164</v>
      </c>
    </row>
    <row r="407" spans="1:18" ht="24" customHeight="1" outlineLevel="1">
      <c r="A407" s="16"/>
      <c r="B407" s="16"/>
      <c r="C407" s="100"/>
      <c r="D407" s="59" t="s">
        <v>1020</v>
      </c>
      <c r="E407" s="26" t="s">
        <v>983</v>
      </c>
      <c r="F407" s="17"/>
      <c r="G407" s="17"/>
      <c r="H407" s="17"/>
      <c r="I407" s="17"/>
      <c r="J407" s="17"/>
      <c r="K407" s="17"/>
      <c r="L407" s="49">
        <v>110</v>
      </c>
      <c r="M407" s="41">
        <v>10</v>
      </c>
      <c r="N407" s="41">
        <v>10</v>
      </c>
      <c r="O407" s="72">
        <f t="shared" si="71"/>
        <v>130</v>
      </c>
      <c r="P407" s="72">
        <v>143</v>
      </c>
      <c r="Q407" s="72">
        <f t="shared" si="72"/>
        <v>35</v>
      </c>
      <c r="R407" s="6">
        <f t="shared" si="73"/>
        <v>140</v>
      </c>
    </row>
    <row r="408" spans="1:18" ht="24" customHeight="1" outlineLevel="1">
      <c r="A408" s="16"/>
      <c r="B408" s="16"/>
      <c r="C408" s="100"/>
      <c r="D408" s="59" t="s">
        <v>336</v>
      </c>
      <c r="E408" s="26" t="s">
        <v>983</v>
      </c>
      <c r="F408" s="17"/>
      <c r="G408" s="17"/>
      <c r="H408" s="17"/>
      <c r="I408" s="17"/>
      <c r="J408" s="17"/>
      <c r="K408" s="17"/>
      <c r="L408" s="49">
        <v>195</v>
      </c>
      <c r="M408" s="41">
        <v>0</v>
      </c>
      <c r="N408" s="41">
        <v>5</v>
      </c>
      <c r="O408" s="72">
        <f t="shared" si="71"/>
        <v>200</v>
      </c>
      <c r="P408" s="72">
        <v>220</v>
      </c>
      <c r="Q408" s="72">
        <f t="shared" si="72"/>
        <v>55</v>
      </c>
      <c r="R408" s="6">
        <f t="shared" si="73"/>
        <v>220</v>
      </c>
    </row>
    <row r="409" spans="1:18" ht="24" customHeight="1" outlineLevel="1">
      <c r="A409" s="16"/>
      <c r="B409" s="16"/>
      <c r="C409" s="100"/>
      <c r="D409" s="290" t="s">
        <v>977</v>
      </c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6">
        <f t="shared" si="73"/>
        <v>0</v>
      </c>
    </row>
    <row r="410" spans="1:18" ht="24" customHeight="1" outlineLevel="1">
      <c r="A410" s="16"/>
      <c r="B410" s="16"/>
      <c r="C410" s="100"/>
      <c r="D410" s="25" t="s">
        <v>1016</v>
      </c>
      <c r="E410" s="26" t="s">
        <v>1144</v>
      </c>
      <c r="F410" s="17"/>
      <c r="G410" s="17"/>
      <c r="H410" s="17"/>
      <c r="I410" s="17"/>
      <c r="J410" s="17"/>
      <c r="K410" s="17"/>
      <c r="L410" s="49">
        <v>200</v>
      </c>
      <c r="M410" s="18">
        <v>0</v>
      </c>
      <c r="N410" s="18">
        <v>0</v>
      </c>
      <c r="O410" s="72">
        <f>SUM(F410:N410)</f>
        <v>200</v>
      </c>
      <c r="P410" s="72">
        <v>220.00000000000003</v>
      </c>
      <c r="Q410" s="72">
        <f>ROUNDDOWN(P410/4,0)</f>
        <v>55</v>
      </c>
      <c r="R410" s="6">
        <f t="shared" si="73"/>
        <v>220</v>
      </c>
    </row>
    <row r="411" spans="1:18" ht="24" customHeight="1" outlineLevel="1">
      <c r="A411" s="16"/>
      <c r="B411" s="16"/>
      <c r="C411" s="100"/>
      <c r="D411" s="25" t="s">
        <v>1017</v>
      </c>
      <c r="E411" s="26" t="s">
        <v>1139</v>
      </c>
      <c r="F411" s="17"/>
      <c r="G411" s="17"/>
      <c r="H411" s="17"/>
      <c r="I411" s="17"/>
      <c r="J411" s="17"/>
      <c r="K411" s="17"/>
      <c r="L411" s="49">
        <v>100</v>
      </c>
      <c r="M411" s="18">
        <v>0</v>
      </c>
      <c r="N411" s="18">
        <v>0</v>
      </c>
      <c r="O411" s="72">
        <f>SUM(F411:N411)</f>
        <v>100</v>
      </c>
      <c r="P411" s="72">
        <v>110.00000000000001</v>
      </c>
      <c r="Q411" s="72">
        <f>ROUNDDOWN(P411/4,0)</f>
        <v>27</v>
      </c>
      <c r="R411" s="6">
        <f t="shared" si="73"/>
        <v>108</v>
      </c>
    </row>
    <row r="412" spans="1:18" ht="24" customHeight="1" outlineLevel="1">
      <c r="A412" s="16"/>
      <c r="B412" s="16"/>
      <c r="C412" s="100"/>
      <c r="D412" s="25" t="s">
        <v>1018</v>
      </c>
      <c r="E412" s="26" t="s">
        <v>1139</v>
      </c>
      <c r="F412" s="17"/>
      <c r="G412" s="17"/>
      <c r="H412" s="17"/>
      <c r="I412" s="17"/>
      <c r="J412" s="17"/>
      <c r="K412" s="17"/>
      <c r="L412" s="49">
        <v>450</v>
      </c>
      <c r="M412" s="18">
        <v>0</v>
      </c>
      <c r="N412" s="18">
        <v>0</v>
      </c>
      <c r="O412" s="72">
        <f>SUM(F412:N412)</f>
        <v>450</v>
      </c>
      <c r="P412" s="72">
        <v>495.00000000000006</v>
      </c>
      <c r="Q412" s="72">
        <f>ROUNDDOWN(P412/4,0)</f>
        <v>123</v>
      </c>
      <c r="R412" s="6">
        <f t="shared" si="73"/>
        <v>492</v>
      </c>
    </row>
    <row r="413" spans="1:18" ht="24" customHeight="1" outlineLevel="1">
      <c r="A413" s="16"/>
      <c r="B413" s="16"/>
      <c r="C413" s="100"/>
      <c r="D413" s="31" t="s">
        <v>540</v>
      </c>
      <c r="E413" s="26" t="s">
        <v>1140</v>
      </c>
      <c r="F413" s="17"/>
      <c r="G413" s="17">
        <v>30</v>
      </c>
      <c r="H413" s="17"/>
      <c r="I413" s="17">
        <v>620</v>
      </c>
      <c r="J413" s="17"/>
      <c r="K413" s="17"/>
      <c r="L413" s="49">
        <v>650</v>
      </c>
      <c r="M413" s="18">
        <v>0</v>
      </c>
      <c r="N413" s="18">
        <v>0</v>
      </c>
      <c r="O413" s="72">
        <v>650</v>
      </c>
      <c r="P413" s="72">
        <v>715.00000000000011</v>
      </c>
      <c r="Q413" s="72">
        <f>ROUNDDOWN(P413/4,0)</f>
        <v>178</v>
      </c>
      <c r="R413" s="6">
        <f t="shared" si="73"/>
        <v>712</v>
      </c>
    </row>
    <row r="414" spans="1:18" ht="24" customHeight="1" outlineLevel="1">
      <c r="A414" s="16"/>
      <c r="B414" s="16"/>
      <c r="C414" s="100"/>
      <c r="D414" s="292" t="s">
        <v>978</v>
      </c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6">
        <f t="shared" si="73"/>
        <v>0</v>
      </c>
    </row>
    <row r="415" spans="1:18" ht="24" customHeight="1" outlineLevel="1">
      <c r="A415" s="16"/>
      <c r="B415" s="16"/>
      <c r="C415" s="101"/>
      <c r="D415" s="31" t="s">
        <v>44</v>
      </c>
      <c r="E415" s="26" t="s">
        <v>1197</v>
      </c>
      <c r="F415" s="73"/>
      <c r="G415" s="73"/>
      <c r="H415" s="73"/>
      <c r="I415" s="73"/>
      <c r="J415" s="73"/>
      <c r="K415" s="73"/>
      <c r="L415" s="73"/>
      <c r="M415" s="18">
        <v>0</v>
      </c>
      <c r="N415" s="18">
        <v>0</v>
      </c>
      <c r="O415" s="72">
        <v>0</v>
      </c>
      <c r="P415" s="72">
        <v>0</v>
      </c>
      <c r="Q415" s="72">
        <v>0</v>
      </c>
      <c r="R415" s="6">
        <f t="shared" si="73"/>
        <v>0</v>
      </c>
    </row>
    <row r="416" spans="1:18" ht="24" customHeight="1">
      <c r="A416" s="16"/>
      <c r="B416" s="16"/>
      <c r="C416" s="107" t="s">
        <v>286</v>
      </c>
      <c r="D416" s="91" t="s">
        <v>45</v>
      </c>
      <c r="E416" s="89"/>
      <c r="F416" s="37">
        <f t="shared" ref="F416:O416" si="74">SUM(F378:F415)</f>
        <v>0</v>
      </c>
      <c r="G416" s="37">
        <f t="shared" si="74"/>
        <v>30</v>
      </c>
      <c r="H416" s="37">
        <f t="shared" si="74"/>
        <v>0</v>
      </c>
      <c r="I416" s="37">
        <f t="shared" si="74"/>
        <v>620</v>
      </c>
      <c r="J416" s="37">
        <f t="shared" si="74"/>
        <v>0</v>
      </c>
      <c r="K416" s="37">
        <f t="shared" si="74"/>
        <v>0</v>
      </c>
      <c r="L416" s="37">
        <f t="shared" si="74"/>
        <v>11812</v>
      </c>
      <c r="M416" s="37">
        <f t="shared" si="74"/>
        <v>1105</v>
      </c>
      <c r="N416" s="37">
        <f t="shared" si="74"/>
        <v>550</v>
      </c>
      <c r="O416" s="37">
        <f t="shared" si="74"/>
        <v>13467</v>
      </c>
      <c r="P416" s="37">
        <v>14814</v>
      </c>
      <c r="Q416" s="37">
        <f>SUM(Q378:Q415)</f>
        <v>3689</v>
      </c>
      <c r="R416" s="6">
        <f t="shared" si="73"/>
        <v>14756</v>
      </c>
    </row>
    <row r="417" spans="1:18" ht="24" customHeight="1" outlineLevel="1">
      <c r="A417" s="16"/>
      <c r="B417" s="16"/>
      <c r="C417" s="300" t="s">
        <v>315</v>
      </c>
      <c r="D417" s="15" t="s">
        <v>316</v>
      </c>
      <c r="E417" s="26"/>
      <c r="F417" s="17"/>
      <c r="G417" s="17"/>
      <c r="H417" s="17"/>
      <c r="I417" s="17"/>
      <c r="J417" s="17"/>
      <c r="K417" s="17"/>
      <c r="L417" s="49">
        <v>240</v>
      </c>
      <c r="M417" s="18"/>
      <c r="N417" s="18"/>
      <c r="O417" s="72">
        <f>SUM(L417:N417)</f>
        <v>240</v>
      </c>
      <c r="P417" s="72">
        <v>264</v>
      </c>
      <c r="Q417" s="72">
        <f>ROUNDDOWN(P417/4,0)</f>
        <v>66</v>
      </c>
      <c r="R417" s="6">
        <f t="shared" si="73"/>
        <v>264</v>
      </c>
    </row>
    <row r="418" spans="1:18" ht="24" customHeight="1" outlineLevel="1">
      <c r="A418" s="16"/>
      <c r="B418" s="16"/>
      <c r="C418" s="301"/>
      <c r="D418" s="288" t="s">
        <v>976</v>
      </c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6">
        <f t="shared" si="73"/>
        <v>0</v>
      </c>
    </row>
    <row r="419" spans="1:18" ht="24" customHeight="1" outlineLevel="1">
      <c r="A419" s="16"/>
      <c r="B419" s="16"/>
      <c r="C419" s="301"/>
      <c r="D419" s="25" t="s">
        <v>315</v>
      </c>
      <c r="E419" s="26" t="s">
        <v>59</v>
      </c>
      <c r="F419" s="17"/>
      <c r="G419" s="17"/>
      <c r="H419" s="17"/>
      <c r="I419" s="17"/>
      <c r="J419" s="17"/>
      <c r="K419" s="17"/>
      <c r="L419" s="49">
        <v>800</v>
      </c>
      <c r="M419" s="18">
        <v>160</v>
      </c>
      <c r="N419" s="18">
        <v>40</v>
      </c>
      <c r="O419" s="72">
        <f t="shared" ref="O419:O440" si="75">SUM(L419:N419)</f>
        <v>1000</v>
      </c>
      <c r="P419" s="72">
        <v>1100</v>
      </c>
      <c r="Q419" s="72">
        <f t="shared" ref="Q419:Q440" si="76">ROUNDDOWN(P419/4,0)</f>
        <v>275</v>
      </c>
      <c r="R419" s="6">
        <f t="shared" si="73"/>
        <v>1100</v>
      </c>
    </row>
    <row r="420" spans="1:18" ht="24" customHeight="1" outlineLevel="1">
      <c r="A420" s="16"/>
      <c r="B420" s="16"/>
      <c r="C420" s="301"/>
      <c r="D420" s="25" t="s">
        <v>319</v>
      </c>
      <c r="E420" s="26" t="s">
        <v>1021</v>
      </c>
      <c r="F420" s="17"/>
      <c r="G420" s="17"/>
      <c r="H420" s="17"/>
      <c r="I420" s="17"/>
      <c r="J420" s="17"/>
      <c r="K420" s="17"/>
      <c r="L420" s="49">
        <v>500</v>
      </c>
      <c r="M420" s="18">
        <v>40</v>
      </c>
      <c r="N420" s="18">
        <v>10</v>
      </c>
      <c r="O420" s="72">
        <f t="shared" si="75"/>
        <v>550</v>
      </c>
      <c r="P420" s="72">
        <v>605</v>
      </c>
      <c r="Q420" s="72">
        <f t="shared" si="76"/>
        <v>151</v>
      </c>
      <c r="R420" s="6">
        <f t="shared" si="73"/>
        <v>604</v>
      </c>
    </row>
    <row r="421" spans="1:18" ht="24" customHeight="1" outlineLevel="1">
      <c r="A421" s="16"/>
      <c r="B421" s="16"/>
      <c r="C421" s="301"/>
      <c r="D421" s="25" t="s">
        <v>322</v>
      </c>
      <c r="E421" s="26" t="s">
        <v>989</v>
      </c>
      <c r="F421" s="17"/>
      <c r="G421" s="17"/>
      <c r="H421" s="17"/>
      <c r="I421" s="17"/>
      <c r="J421" s="17"/>
      <c r="K421" s="17"/>
      <c r="L421" s="49">
        <v>500</v>
      </c>
      <c r="M421" s="18">
        <v>40</v>
      </c>
      <c r="N421" s="18">
        <v>10</v>
      </c>
      <c r="O421" s="72">
        <f t="shared" si="75"/>
        <v>550</v>
      </c>
      <c r="P421" s="72">
        <v>605</v>
      </c>
      <c r="Q421" s="72">
        <f t="shared" si="76"/>
        <v>151</v>
      </c>
      <c r="R421" s="6">
        <f t="shared" si="73"/>
        <v>604</v>
      </c>
    </row>
    <row r="422" spans="1:18" ht="24" customHeight="1" outlineLevel="1">
      <c r="A422" s="16"/>
      <c r="B422" s="16"/>
      <c r="C422" s="301"/>
      <c r="D422" s="25" t="s">
        <v>325</v>
      </c>
      <c r="E422" s="26" t="s">
        <v>989</v>
      </c>
      <c r="F422" s="17"/>
      <c r="G422" s="17"/>
      <c r="H422" s="17"/>
      <c r="I422" s="17"/>
      <c r="J422" s="17"/>
      <c r="K422" s="17"/>
      <c r="L422" s="49">
        <v>300</v>
      </c>
      <c r="M422" s="18">
        <v>40</v>
      </c>
      <c r="N422" s="18">
        <v>10</v>
      </c>
      <c r="O422" s="72">
        <f t="shared" si="75"/>
        <v>350</v>
      </c>
      <c r="P422" s="72">
        <v>385.00000000000006</v>
      </c>
      <c r="Q422" s="72">
        <f t="shared" si="76"/>
        <v>96</v>
      </c>
      <c r="R422" s="6">
        <f t="shared" si="73"/>
        <v>384</v>
      </c>
    </row>
    <row r="423" spans="1:18" ht="24" customHeight="1" outlineLevel="1">
      <c r="A423" s="16"/>
      <c r="B423" s="16"/>
      <c r="C423" s="301"/>
      <c r="D423" s="25" t="s">
        <v>320</v>
      </c>
      <c r="E423" s="26" t="s">
        <v>984</v>
      </c>
      <c r="F423" s="17"/>
      <c r="G423" s="17"/>
      <c r="H423" s="17"/>
      <c r="I423" s="17"/>
      <c r="J423" s="17"/>
      <c r="K423" s="17"/>
      <c r="L423" s="49">
        <v>260</v>
      </c>
      <c r="M423" s="18">
        <v>30</v>
      </c>
      <c r="N423" s="18">
        <v>10</v>
      </c>
      <c r="O423" s="72">
        <f t="shared" si="75"/>
        <v>300</v>
      </c>
      <c r="P423" s="72">
        <v>330</v>
      </c>
      <c r="Q423" s="72">
        <f t="shared" si="76"/>
        <v>82</v>
      </c>
      <c r="R423" s="6">
        <f t="shared" si="73"/>
        <v>328</v>
      </c>
    </row>
    <row r="424" spans="1:18" ht="24" customHeight="1" outlineLevel="1" collapsed="1">
      <c r="A424" s="16"/>
      <c r="B424" s="16"/>
      <c r="C424" s="301"/>
      <c r="D424" s="25" t="s">
        <v>321</v>
      </c>
      <c r="E424" s="26" t="s">
        <v>984</v>
      </c>
      <c r="F424" s="17"/>
      <c r="G424" s="17"/>
      <c r="H424" s="17"/>
      <c r="I424" s="17"/>
      <c r="J424" s="17"/>
      <c r="K424" s="17"/>
      <c r="L424" s="49">
        <v>300</v>
      </c>
      <c r="M424" s="18">
        <v>40</v>
      </c>
      <c r="N424" s="18">
        <v>10</v>
      </c>
      <c r="O424" s="72">
        <f t="shared" si="75"/>
        <v>350</v>
      </c>
      <c r="P424" s="72">
        <v>385.00000000000006</v>
      </c>
      <c r="Q424" s="72">
        <f t="shared" si="76"/>
        <v>96</v>
      </c>
      <c r="R424" s="6">
        <f t="shared" si="73"/>
        <v>384</v>
      </c>
    </row>
    <row r="425" spans="1:18" ht="24" customHeight="1" outlineLevel="1">
      <c r="A425" s="16"/>
      <c r="B425" s="16"/>
      <c r="C425" s="301"/>
      <c r="D425" s="25" t="s">
        <v>317</v>
      </c>
      <c r="E425" s="26" t="s">
        <v>984</v>
      </c>
      <c r="F425" s="17"/>
      <c r="G425" s="17"/>
      <c r="H425" s="17"/>
      <c r="I425" s="17"/>
      <c r="J425" s="17"/>
      <c r="K425" s="17"/>
      <c r="L425" s="49">
        <v>300</v>
      </c>
      <c r="M425" s="18">
        <v>40</v>
      </c>
      <c r="N425" s="18">
        <v>10</v>
      </c>
      <c r="O425" s="72">
        <f t="shared" si="75"/>
        <v>350</v>
      </c>
      <c r="P425" s="72">
        <v>385.00000000000006</v>
      </c>
      <c r="Q425" s="72">
        <f t="shared" si="76"/>
        <v>96</v>
      </c>
      <c r="R425" s="6">
        <f t="shared" si="73"/>
        <v>384</v>
      </c>
    </row>
    <row r="426" spans="1:18" ht="24" customHeight="1" outlineLevel="1">
      <c r="A426" s="16"/>
      <c r="B426" s="16"/>
      <c r="C426" s="301"/>
      <c r="D426" s="25" t="s">
        <v>324</v>
      </c>
      <c r="E426" s="26" t="s">
        <v>984</v>
      </c>
      <c r="F426" s="17"/>
      <c r="G426" s="17"/>
      <c r="H426" s="17"/>
      <c r="I426" s="17"/>
      <c r="J426" s="17"/>
      <c r="K426" s="17"/>
      <c r="L426" s="49">
        <v>180</v>
      </c>
      <c r="M426" s="18">
        <v>40</v>
      </c>
      <c r="N426" s="18">
        <v>10</v>
      </c>
      <c r="O426" s="72">
        <f t="shared" si="75"/>
        <v>230</v>
      </c>
      <c r="P426" s="72">
        <v>253.00000000000003</v>
      </c>
      <c r="Q426" s="72">
        <f t="shared" si="76"/>
        <v>63</v>
      </c>
      <c r="R426" s="6">
        <f t="shared" si="73"/>
        <v>252</v>
      </c>
    </row>
    <row r="427" spans="1:18" ht="24" customHeight="1" outlineLevel="1">
      <c r="A427" s="16"/>
      <c r="B427" s="16"/>
      <c r="C427" s="301"/>
      <c r="D427" s="25" t="s">
        <v>326</v>
      </c>
      <c r="E427" s="26" t="s">
        <v>984</v>
      </c>
      <c r="F427" s="17"/>
      <c r="G427" s="17"/>
      <c r="H427" s="17"/>
      <c r="I427" s="17"/>
      <c r="J427" s="17"/>
      <c r="K427" s="17"/>
      <c r="L427" s="49">
        <v>270</v>
      </c>
      <c r="M427" s="18">
        <v>40</v>
      </c>
      <c r="N427" s="18">
        <v>10</v>
      </c>
      <c r="O427" s="72">
        <f t="shared" si="75"/>
        <v>320</v>
      </c>
      <c r="P427" s="72">
        <v>352</v>
      </c>
      <c r="Q427" s="72">
        <f t="shared" si="76"/>
        <v>88</v>
      </c>
      <c r="R427" s="6">
        <f t="shared" si="73"/>
        <v>352</v>
      </c>
    </row>
    <row r="428" spans="1:18" ht="24" customHeight="1" outlineLevel="1">
      <c r="A428" s="16"/>
      <c r="B428" s="16"/>
      <c r="C428" s="301"/>
      <c r="D428" s="25" t="s">
        <v>323</v>
      </c>
      <c r="E428" s="26" t="s">
        <v>983</v>
      </c>
      <c r="F428" s="17"/>
      <c r="G428" s="17"/>
      <c r="H428" s="17"/>
      <c r="I428" s="17"/>
      <c r="J428" s="17"/>
      <c r="K428" s="17"/>
      <c r="L428" s="49">
        <v>150</v>
      </c>
      <c r="M428" s="18">
        <v>25</v>
      </c>
      <c r="N428" s="18">
        <v>10</v>
      </c>
      <c r="O428" s="72">
        <f t="shared" si="75"/>
        <v>185</v>
      </c>
      <c r="P428" s="72">
        <v>203.50000000000003</v>
      </c>
      <c r="Q428" s="72">
        <f t="shared" si="76"/>
        <v>50</v>
      </c>
      <c r="R428" s="6">
        <f t="shared" si="73"/>
        <v>200</v>
      </c>
    </row>
    <row r="429" spans="1:18" ht="24" customHeight="1" outlineLevel="1">
      <c r="A429" s="16"/>
      <c r="B429" s="16"/>
      <c r="C429" s="301"/>
      <c r="D429" s="25" t="s">
        <v>327</v>
      </c>
      <c r="E429" s="26" t="s">
        <v>983</v>
      </c>
      <c r="F429" s="17"/>
      <c r="G429" s="17"/>
      <c r="H429" s="17" t="s">
        <v>1199</v>
      </c>
      <c r="I429" s="17"/>
      <c r="J429" s="17"/>
      <c r="K429" s="17"/>
      <c r="L429" s="49">
        <v>200</v>
      </c>
      <c r="M429" s="18">
        <v>40</v>
      </c>
      <c r="N429" s="18">
        <v>10</v>
      </c>
      <c r="O429" s="72">
        <f t="shared" si="75"/>
        <v>250</v>
      </c>
      <c r="P429" s="72">
        <v>275</v>
      </c>
      <c r="Q429" s="72">
        <f t="shared" si="76"/>
        <v>68</v>
      </c>
      <c r="R429" s="6">
        <f t="shared" si="73"/>
        <v>272</v>
      </c>
    </row>
    <row r="430" spans="1:18" ht="24" customHeight="1" outlineLevel="1">
      <c r="A430" s="16"/>
      <c r="B430" s="16"/>
      <c r="C430" s="301"/>
      <c r="D430" s="25" t="s">
        <v>328</v>
      </c>
      <c r="E430" s="26" t="s">
        <v>983</v>
      </c>
      <c r="F430" s="17"/>
      <c r="G430" s="17"/>
      <c r="H430" s="17"/>
      <c r="I430" s="17"/>
      <c r="J430" s="17"/>
      <c r="K430" s="17"/>
      <c r="L430" s="49">
        <v>150</v>
      </c>
      <c r="M430" s="18">
        <v>20</v>
      </c>
      <c r="N430" s="18">
        <v>10</v>
      </c>
      <c r="O430" s="72">
        <f t="shared" si="75"/>
        <v>180</v>
      </c>
      <c r="P430" s="72">
        <v>198.00000000000003</v>
      </c>
      <c r="Q430" s="72">
        <f t="shared" si="76"/>
        <v>49</v>
      </c>
      <c r="R430" s="6">
        <f t="shared" si="73"/>
        <v>196</v>
      </c>
    </row>
    <row r="431" spans="1:18" ht="24" customHeight="1" outlineLevel="1">
      <c r="A431" s="16"/>
      <c r="B431" s="16"/>
      <c r="C431" s="301"/>
      <c r="D431" s="25" t="s">
        <v>329</v>
      </c>
      <c r="E431" s="26" t="s">
        <v>983</v>
      </c>
      <c r="F431" s="17"/>
      <c r="G431" s="17"/>
      <c r="H431" s="17"/>
      <c r="I431" s="17"/>
      <c r="J431" s="17"/>
      <c r="K431" s="17"/>
      <c r="L431" s="49">
        <v>130</v>
      </c>
      <c r="M431" s="18">
        <v>20</v>
      </c>
      <c r="N431" s="18">
        <v>10</v>
      </c>
      <c r="O431" s="72">
        <f t="shared" si="75"/>
        <v>160</v>
      </c>
      <c r="P431" s="72">
        <v>176</v>
      </c>
      <c r="Q431" s="72">
        <f t="shared" si="76"/>
        <v>44</v>
      </c>
      <c r="R431" s="6">
        <f t="shared" si="73"/>
        <v>176</v>
      </c>
    </row>
    <row r="432" spans="1:18" ht="24" customHeight="1" outlineLevel="1">
      <c r="A432" s="16"/>
      <c r="B432" s="16"/>
      <c r="C432" s="301"/>
      <c r="D432" s="25" t="s">
        <v>330</v>
      </c>
      <c r="E432" s="26" t="s">
        <v>983</v>
      </c>
      <c r="F432" s="17"/>
      <c r="G432" s="17"/>
      <c r="H432" s="17"/>
      <c r="I432" s="17"/>
      <c r="J432" s="17"/>
      <c r="K432" s="17"/>
      <c r="L432" s="49">
        <v>130</v>
      </c>
      <c r="M432" s="18">
        <v>20</v>
      </c>
      <c r="N432" s="18">
        <v>10</v>
      </c>
      <c r="O432" s="72">
        <f t="shared" si="75"/>
        <v>160</v>
      </c>
      <c r="P432" s="72">
        <v>176</v>
      </c>
      <c r="Q432" s="72">
        <f t="shared" si="76"/>
        <v>44</v>
      </c>
      <c r="R432" s="6">
        <f t="shared" si="73"/>
        <v>176</v>
      </c>
    </row>
    <row r="433" spans="1:18" ht="24" customHeight="1" outlineLevel="1">
      <c r="A433" s="16"/>
      <c r="B433" s="16"/>
      <c r="C433" s="301"/>
      <c r="D433" s="25" t="s">
        <v>331</v>
      </c>
      <c r="E433" s="26" t="s">
        <v>983</v>
      </c>
      <c r="F433" s="17"/>
      <c r="G433" s="17"/>
      <c r="H433" s="17"/>
      <c r="I433" s="17"/>
      <c r="J433" s="17"/>
      <c r="K433" s="17"/>
      <c r="L433" s="49">
        <v>150</v>
      </c>
      <c r="M433" s="18">
        <v>30</v>
      </c>
      <c r="N433" s="18">
        <v>10</v>
      </c>
      <c r="O433" s="72">
        <f t="shared" si="75"/>
        <v>190</v>
      </c>
      <c r="P433" s="72">
        <v>209.00000000000003</v>
      </c>
      <c r="Q433" s="72">
        <f t="shared" si="76"/>
        <v>52</v>
      </c>
      <c r="R433" s="6">
        <f t="shared" si="73"/>
        <v>208</v>
      </c>
    </row>
    <row r="434" spans="1:18" ht="24" customHeight="1" outlineLevel="1">
      <c r="A434" s="16"/>
      <c r="B434" s="16"/>
      <c r="C434" s="301"/>
      <c r="D434" s="25" t="s">
        <v>336</v>
      </c>
      <c r="E434" s="26" t="s">
        <v>983</v>
      </c>
      <c r="F434" s="17"/>
      <c r="G434" s="17"/>
      <c r="H434" s="17"/>
      <c r="I434" s="17"/>
      <c r="J434" s="17"/>
      <c r="K434" s="17"/>
      <c r="L434" s="49">
        <v>120</v>
      </c>
      <c r="M434" s="18">
        <v>20</v>
      </c>
      <c r="N434" s="18">
        <v>10</v>
      </c>
      <c r="O434" s="72">
        <f t="shared" si="75"/>
        <v>150</v>
      </c>
      <c r="P434" s="72">
        <v>165</v>
      </c>
      <c r="Q434" s="72">
        <f t="shared" si="76"/>
        <v>41</v>
      </c>
      <c r="R434" s="6">
        <f t="shared" si="73"/>
        <v>164</v>
      </c>
    </row>
    <row r="435" spans="1:18" ht="24" customHeight="1" outlineLevel="1">
      <c r="A435" s="16"/>
      <c r="B435" s="16"/>
      <c r="C435" s="301"/>
      <c r="D435" s="31" t="s">
        <v>337</v>
      </c>
      <c r="E435" s="26" t="s">
        <v>983</v>
      </c>
      <c r="F435" s="17"/>
      <c r="G435" s="17"/>
      <c r="H435" s="17"/>
      <c r="I435" s="17"/>
      <c r="J435" s="17"/>
      <c r="K435" s="17"/>
      <c r="L435" s="49">
        <v>100</v>
      </c>
      <c r="M435" s="18">
        <v>40</v>
      </c>
      <c r="N435" s="18">
        <v>10</v>
      </c>
      <c r="O435" s="72">
        <f t="shared" si="75"/>
        <v>150</v>
      </c>
      <c r="P435" s="72">
        <v>165</v>
      </c>
      <c r="Q435" s="72">
        <f t="shared" si="76"/>
        <v>41</v>
      </c>
      <c r="R435" s="6">
        <f t="shared" si="73"/>
        <v>164</v>
      </c>
    </row>
    <row r="436" spans="1:18" ht="24" customHeight="1" outlineLevel="1">
      <c r="A436" s="16"/>
      <c r="B436" s="16"/>
      <c r="C436" s="301"/>
      <c r="D436" s="25" t="s">
        <v>318</v>
      </c>
      <c r="E436" s="26" t="s">
        <v>983</v>
      </c>
      <c r="F436" s="17"/>
      <c r="G436" s="17"/>
      <c r="H436" s="17"/>
      <c r="I436" s="17"/>
      <c r="J436" s="17"/>
      <c r="K436" s="17"/>
      <c r="L436" s="49">
        <v>200</v>
      </c>
      <c r="M436" s="18">
        <v>40</v>
      </c>
      <c r="N436" s="18">
        <v>10</v>
      </c>
      <c r="O436" s="72">
        <f t="shared" si="75"/>
        <v>250</v>
      </c>
      <c r="P436" s="72">
        <v>275</v>
      </c>
      <c r="Q436" s="72">
        <f t="shared" si="76"/>
        <v>68</v>
      </c>
      <c r="R436" s="6">
        <f t="shared" si="73"/>
        <v>272</v>
      </c>
    </row>
    <row r="437" spans="1:18" ht="24" customHeight="1" outlineLevel="1">
      <c r="A437" s="16"/>
      <c r="B437" s="16"/>
      <c r="C437" s="301"/>
      <c r="D437" s="25" t="s">
        <v>332</v>
      </c>
      <c r="E437" s="26" t="s">
        <v>986</v>
      </c>
      <c r="F437" s="17"/>
      <c r="G437" s="17"/>
      <c r="H437" s="17"/>
      <c r="I437" s="17"/>
      <c r="J437" s="17"/>
      <c r="K437" s="17"/>
      <c r="L437" s="49">
        <v>130</v>
      </c>
      <c r="M437" s="18">
        <v>30</v>
      </c>
      <c r="N437" s="18">
        <v>10</v>
      </c>
      <c r="O437" s="72">
        <f t="shared" si="75"/>
        <v>170</v>
      </c>
      <c r="P437" s="72">
        <v>187.00000000000003</v>
      </c>
      <c r="Q437" s="72">
        <f t="shared" si="76"/>
        <v>46</v>
      </c>
      <c r="R437" s="6">
        <f t="shared" si="73"/>
        <v>184</v>
      </c>
    </row>
    <row r="438" spans="1:18" ht="24" customHeight="1" outlineLevel="1">
      <c r="A438" s="16"/>
      <c r="B438" s="16"/>
      <c r="C438" s="301"/>
      <c r="D438" s="25" t="s">
        <v>333</v>
      </c>
      <c r="E438" s="26" t="s">
        <v>986</v>
      </c>
      <c r="F438" s="17"/>
      <c r="G438" s="17"/>
      <c r="H438" s="17"/>
      <c r="I438" s="17"/>
      <c r="J438" s="17"/>
      <c r="K438" s="17"/>
      <c r="L438" s="49">
        <v>150</v>
      </c>
      <c r="M438" s="18">
        <v>30</v>
      </c>
      <c r="N438" s="18">
        <v>10</v>
      </c>
      <c r="O438" s="72">
        <f t="shared" si="75"/>
        <v>190</v>
      </c>
      <c r="P438" s="72">
        <v>209.00000000000003</v>
      </c>
      <c r="Q438" s="72">
        <f t="shared" si="76"/>
        <v>52</v>
      </c>
      <c r="R438" s="6">
        <f t="shared" si="73"/>
        <v>208</v>
      </c>
    </row>
    <row r="439" spans="1:18" ht="24" customHeight="1" outlineLevel="1">
      <c r="A439" s="16"/>
      <c r="B439" s="16"/>
      <c r="C439" s="301"/>
      <c r="D439" s="25" t="s">
        <v>334</v>
      </c>
      <c r="E439" s="26" t="s">
        <v>986</v>
      </c>
      <c r="F439" s="17"/>
      <c r="G439" s="17"/>
      <c r="H439" s="17"/>
      <c r="I439" s="17"/>
      <c r="J439" s="17"/>
      <c r="K439" s="17"/>
      <c r="L439" s="49">
        <v>100</v>
      </c>
      <c r="M439" s="18">
        <v>10</v>
      </c>
      <c r="N439" s="18">
        <v>10</v>
      </c>
      <c r="O439" s="72">
        <f t="shared" si="75"/>
        <v>120</v>
      </c>
      <c r="P439" s="72">
        <v>132</v>
      </c>
      <c r="Q439" s="72">
        <f t="shared" si="76"/>
        <v>33</v>
      </c>
      <c r="R439" s="6">
        <f t="shared" si="73"/>
        <v>132</v>
      </c>
    </row>
    <row r="440" spans="1:18" ht="24" customHeight="1" outlineLevel="1">
      <c r="A440" s="16"/>
      <c r="B440" s="16"/>
      <c r="C440" s="301"/>
      <c r="D440" s="25" t="s">
        <v>335</v>
      </c>
      <c r="E440" s="26" t="s">
        <v>986</v>
      </c>
      <c r="F440" s="17"/>
      <c r="G440" s="17"/>
      <c r="H440" s="17"/>
      <c r="I440" s="17"/>
      <c r="J440" s="17"/>
      <c r="K440" s="17"/>
      <c r="L440" s="49">
        <v>100</v>
      </c>
      <c r="M440" s="18">
        <v>10</v>
      </c>
      <c r="N440" s="18">
        <v>10</v>
      </c>
      <c r="O440" s="72">
        <f t="shared" si="75"/>
        <v>120</v>
      </c>
      <c r="P440" s="72">
        <v>132</v>
      </c>
      <c r="Q440" s="72">
        <f t="shared" si="76"/>
        <v>33</v>
      </c>
      <c r="R440" s="6">
        <f t="shared" si="73"/>
        <v>132</v>
      </c>
    </row>
    <row r="441" spans="1:18" ht="24" customHeight="1" outlineLevel="1">
      <c r="A441" s="16"/>
      <c r="B441" s="16"/>
      <c r="C441" s="301"/>
      <c r="D441" s="290">
        <v>0</v>
      </c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6">
        <f t="shared" si="73"/>
        <v>0</v>
      </c>
    </row>
    <row r="442" spans="1:18" ht="22.9" customHeight="1" outlineLevel="1">
      <c r="A442" s="16"/>
      <c r="B442" s="16"/>
      <c r="C442" s="301"/>
      <c r="D442" s="25" t="s">
        <v>1022</v>
      </c>
      <c r="E442" s="26" t="s">
        <v>1139</v>
      </c>
      <c r="F442" s="17"/>
      <c r="G442" s="17"/>
      <c r="H442" s="17"/>
      <c r="I442" s="17"/>
      <c r="J442" s="17"/>
      <c r="K442" s="17"/>
      <c r="L442" s="49">
        <v>50</v>
      </c>
      <c r="M442" s="18"/>
      <c r="N442" s="18"/>
      <c r="O442" s="72">
        <f>SUM(L442:N442)</f>
        <v>50</v>
      </c>
      <c r="P442" s="72">
        <v>55.000000000000007</v>
      </c>
      <c r="Q442" s="72">
        <f>ROUNDDOWN(P442/4,0)</f>
        <v>13</v>
      </c>
      <c r="R442" s="6">
        <f t="shared" si="73"/>
        <v>52</v>
      </c>
    </row>
    <row r="443" spans="1:18" ht="24" customHeight="1" outlineLevel="1">
      <c r="A443" s="16"/>
      <c r="B443" s="16"/>
      <c r="C443" s="301"/>
      <c r="D443" s="292" t="s">
        <v>978</v>
      </c>
      <c r="E443" s="293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6">
        <f t="shared" si="73"/>
        <v>0</v>
      </c>
    </row>
    <row r="444" spans="1:18" ht="24" customHeight="1" outlineLevel="1">
      <c r="A444" s="16"/>
      <c r="B444" s="16"/>
      <c r="C444" s="302"/>
      <c r="D444" s="31" t="s">
        <v>44</v>
      </c>
      <c r="E444" s="26" t="s">
        <v>1197</v>
      </c>
      <c r="F444" s="73"/>
      <c r="G444" s="73"/>
      <c r="H444" s="73"/>
      <c r="I444" s="73"/>
      <c r="J444" s="73"/>
      <c r="K444" s="73"/>
      <c r="L444" s="73"/>
      <c r="M444" s="18">
        <v>0</v>
      </c>
      <c r="N444" s="18">
        <v>0</v>
      </c>
      <c r="O444" s="72">
        <v>0</v>
      </c>
      <c r="P444" s="72">
        <v>0</v>
      </c>
      <c r="Q444" s="72">
        <v>0</v>
      </c>
      <c r="R444" s="6">
        <f t="shared" si="73"/>
        <v>0</v>
      </c>
    </row>
    <row r="445" spans="1:18" ht="24" customHeight="1">
      <c r="A445" s="16"/>
      <c r="B445" s="16"/>
      <c r="C445" s="107" t="s">
        <v>315</v>
      </c>
      <c r="D445" s="91" t="s">
        <v>45</v>
      </c>
      <c r="E445" s="89"/>
      <c r="F445" s="37">
        <f t="shared" ref="F445:O445" si="77">SUM(F417:F444)</f>
        <v>0</v>
      </c>
      <c r="G445" s="37">
        <f t="shared" si="77"/>
        <v>0</v>
      </c>
      <c r="H445" s="37">
        <f t="shared" si="77"/>
        <v>0</v>
      </c>
      <c r="I445" s="37">
        <f t="shared" si="77"/>
        <v>0</v>
      </c>
      <c r="J445" s="37">
        <f t="shared" si="77"/>
        <v>0</v>
      </c>
      <c r="K445" s="37">
        <f t="shared" si="77"/>
        <v>0</v>
      </c>
      <c r="L445" s="37">
        <f t="shared" si="77"/>
        <v>5510</v>
      </c>
      <c r="M445" s="37">
        <f t="shared" si="77"/>
        <v>805</v>
      </c>
      <c r="N445" s="37">
        <f t="shared" si="77"/>
        <v>250</v>
      </c>
      <c r="O445" s="37">
        <f t="shared" si="77"/>
        <v>6565</v>
      </c>
      <c r="P445" s="37">
        <v>7221.5</v>
      </c>
      <c r="Q445" s="37">
        <f>SUM(Q417:Q444)</f>
        <v>1798</v>
      </c>
      <c r="R445" s="6">
        <f t="shared" si="73"/>
        <v>7192</v>
      </c>
    </row>
    <row r="446" spans="1:18" ht="24" customHeight="1" outlineLevel="1">
      <c r="A446" s="16"/>
      <c r="B446" s="16"/>
      <c r="C446" s="300" t="s">
        <v>338</v>
      </c>
      <c r="D446" s="15" t="s">
        <v>339</v>
      </c>
      <c r="E446" s="26"/>
      <c r="F446" s="17"/>
      <c r="G446" s="17"/>
      <c r="H446" s="17"/>
      <c r="I446" s="17"/>
      <c r="J446" s="17"/>
      <c r="K446" s="17"/>
      <c r="L446" s="49">
        <v>100</v>
      </c>
      <c r="M446" s="18"/>
      <c r="N446" s="18"/>
      <c r="O446" s="72">
        <f>SUM(F446:N446)</f>
        <v>100</v>
      </c>
      <c r="P446" s="72">
        <v>110</v>
      </c>
      <c r="Q446" s="72">
        <f>ROUNDDOWN(P446/4,0)</f>
        <v>27</v>
      </c>
      <c r="R446" s="6">
        <f t="shared" si="73"/>
        <v>108</v>
      </c>
    </row>
    <row r="447" spans="1:18" ht="24" customHeight="1" outlineLevel="1">
      <c r="A447" s="16"/>
      <c r="B447" s="16"/>
      <c r="C447" s="301"/>
      <c r="D447" s="288" t="s">
        <v>976</v>
      </c>
      <c r="E447" s="289"/>
      <c r="F447" s="289"/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6">
        <f t="shared" si="73"/>
        <v>0</v>
      </c>
    </row>
    <row r="448" spans="1:18" ht="24" customHeight="1" outlineLevel="1">
      <c r="A448" s="16"/>
      <c r="B448" s="16"/>
      <c r="C448" s="301"/>
      <c r="D448" s="25" t="s">
        <v>340</v>
      </c>
      <c r="E448" s="26" t="s">
        <v>59</v>
      </c>
      <c r="F448" s="17"/>
      <c r="G448" s="17"/>
      <c r="H448" s="17"/>
      <c r="I448" s="17"/>
      <c r="J448" s="17"/>
      <c r="K448" s="17"/>
      <c r="L448" s="49">
        <v>450</v>
      </c>
      <c r="M448" s="18">
        <v>129</v>
      </c>
      <c r="N448" s="18">
        <v>101</v>
      </c>
      <c r="O448" s="72">
        <f t="shared" ref="O448:O459" si="78">SUM(L448:N448)</f>
        <v>680</v>
      </c>
      <c r="P448" s="72">
        <v>748.00000000000011</v>
      </c>
      <c r="Q448" s="72">
        <f t="shared" ref="Q448:Q459" si="79">ROUNDDOWN(P448/4,0)</f>
        <v>187</v>
      </c>
      <c r="R448" s="6">
        <f t="shared" si="73"/>
        <v>748</v>
      </c>
    </row>
    <row r="449" spans="1:18" ht="24" customHeight="1" outlineLevel="1">
      <c r="A449" s="16"/>
      <c r="B449" s="16"/>
      <c r="C449" s="301"/>
      <c r="D449" s="25" t="s">
        <v>348</v>
      </c>
      <c r="E449" s="26" t="s">
        <v>984</v>
      </c>
      <c r="F449" s="17"/>
      <c r="G449" s="17"/>
      <c r="H449" s="17"/>
      <c r="I449" s="17"/>
      <c r="J449" s="17"/>
      <c r="K449" s="17"/>
      <c r="L449" s="49">
        <v>270</v>
      </c>
      <c r="M449" s="18">
        <v>60</v>
      </c>
      <c r="N449" s="18">
        <v>0</v>
      </c>
      <c r="O449" s="72">
        <f t="shared" si="78"/>
        <v>330</v>
      </c>
      <c r="P449" s="72">
        <v>363.00000000000006</v>
      </c>
      <c r="Q449" s="72">
        <f t="shared" si="79"/>
        <v>90</v>
      </c>
      <c r="R449" s="6">
        <f t="shared" si="73"/>
        <v>360</v>
      </c>
    </row>
    <row r="450" spans="1:18" ht="24" customHeight="1" outlineLevel="1">
      <c r="A450" s="16"/>
      <c r="B450" s="16"/>
      <c r="C450" s="301"/>
      <c r="D450" s="25" t="s">
        <v>349</v>
      </c>
      <c r="E450" s="26" t="s">
        <v>984</v>
      </c>
      <c r="F450" s="17"/>
      <c r="G450" s="17"/>
      <c r="H450" s="17"/>
      <c r="I450" s="17"/>
      <c r="J450" s="17"/>
      <c r="K450" s="17"/>
      <c r="L450" s="49">
        <v>385</v>
      </c>
      <c r="M450" s="18">
        <v>60</v>
      </c>
      <c r="N450" s="18">
        <v>70</v>
      </c>
      <c r="O450" s="72">
        <f t="shared" si="78"/>
        <v>515</v>
      </c>
      <c r="P450" s="72">
        <v>566.5</v>
      </c>
      <c r="Q450" s="72">
        <f t="shared" si="79"/>
        <v>141</v>
      </c>
      <c r="R450" s="6">
        <f t="shared" si="73"/>
        <v>564</v>
      </c>
    </row>
    <row r="451" spans="1:18" ht="24" customHeight="1" outlineLevel="1">
      <c r="A451" s="16"/>
      <c r="B451" s="16"/>
      <c r="C451" s="301"/>
      <c r="D451" s="25" t="s">
        <v>342</v>
      </c>
      <c r="E451" s="26" t="s">
        <v>984</v>
      </c>
      <c r="F451" s="17"/>
      <c r="G451" s="17"/>
      <c r="H451" s="17"/>
      <c r="I451" s="17"/>
      <c r="J451" s="17"/>
      <c r="K451" s="17"/>
      <c r="L451" s="49">
        <v>290</v>
      </c>
      <c r="M451" s="18">
        <v>80</v>
      </c>
      <c r="N451" s="18">
        <v>100</v>
      </c>
      <c r="O451" s="72">
        <f t="shared" si="78"/>
        <v>470</v>
      </c>
      <c r="P451" s="72">
        <v>517</v>
      </c>
      <c r="Q451" s="72">
        <f t="shared" si="79"/>
        <v>129</v>
      </c>
      <c r="R451" s="6">
        <f t="shared" si="73"/>
        <v>516</v>
      </c>
    </row>
    <row r="452" spans="1:18" ht="24" customHeight="1" outlineLevel="1">
      <c r="A452" s="16"/>
      <c r="B452" s="16"/>
      <c r="C452" s="301"/>
      <c r="D452" s="25" t="s">
        <v>344</v>
      </c>
      <c r="E452" s="26" t="s">
        <v>984</v>
      </c>
      <c r="F452" s="17"/>
      <c r="G452" s="17"/>
      <c r="H452" s="17"/>
      <c r="I452" s="17"/>
      <c r="J452" s="17"/>
      <c r="K452" s="17"/>
      <c r="L452" s="49">
        <v>20</v>
      </c>
      <c r="M452" s="18">
        <v>50</v>
      </c>
      <c r="N452" s="18">
        <v>40</v>
      </c>
      <c r="O452" s="72">
        <f t="shared" si="78"/>
        <v>110</v>
      </c>
      <c r="P452" s="72">
        <v>121.00000000000001</v>
      </c>
      <c r="Q452" s="72">
        <f t="shared" si="79"/>
        <v>30</v>
      </c>
      <c r="R452" s="6">
        <f t="shared" si="73"/>
        <v>120</v>
      </c>
    </row>
    <row r="453" spans="1:18" ht="24" customHeight="1" outlineLevel="1" collapsed="1">
      <c r="A453" s="16"/>
      <c r="B453" s="16"/>
      <c r="C453" s="301"/>
      <c r="D453" s="25" t="s">
        <v>345</v>
      </c>
      <c r="E453" s="26" t="s">
        <v>984</v>
      </c>
      <c r="F453" s="17"/>
      <c r="G453" s="17"/>
      <c r="H453" s="17"/>
      <c r="I453" s="17"/>
      <c r="J453" s="17"/>
      <c r="K453" s="17"/>
      <c r="L453" s="49">
        <v>150</v>
      </c>
      <c r="M453" s="18">
        <v>50</v>
      </c>
      <c r="N453" s="18">
        <v>40</v>
      </c>
      <c r="O453" s="72">
        <f t="shared" si="78"/>
        <v>240</v>
      </c>
      <c r="P453" s="72">
        <v>264</v>
      </c>
      <c r="Q453" s="72">
        <f t="shared" si="79"/>
        <v>66</v>
      </c>
      <c r="R453" s="6">
        <f t="shared" si="73"/>
        <v>264</v>
      </c>
    </row>
    <row r="454" spans="1:18" ht="24" customHeight="1" outlineLevel="1">
      <c r="A454" s="16"/>
      <c r="B454" s="16"/>
      <c r="C454" s="301"/>
      <c r="D454" s="25" t="s">
        <v>346</v>
      </c>
      <c r="E454" s="26" t="s">
        <v>984</v>
      </c>
      <c r="F454" s="17"/>
      <c r="G454" s="17"/>
      <c r="H454" s="17"/>
      <c r="I454" s="17"/>
      <c r="J454" s="17"/>
      <c r="K454" s="17"/>
      <c r="L454" s="49">
        <v>210</v>
      </c>
      <c r="M454" s="18">
        <v>60</v>
      </c>
      <c r="N454" s="18">
        <v>40</v>
      </c>
      <c r="O454" s="72">
        <f t="shared" si="78"/>
        <v>310</v>
      </c>
      <c r="P454" s="72">
        <v>341</v>
      </c>
      <c r="Q454" s="72">
        <f t="shared" si="79"/>
        <v>85</v>
      </c>
      <c r="R454" s="6">
        <f t="shared" ref="R454:R518" si="80">Q454*4</f>
        <v>340</v>
      </c>
    </row>
    <row r="455" spans="1:18" ht="24" customHeight="1" outlineLevel="1">
      <c r="A455" s="16"/>
      <c r="B455" s="16"/>
      <c r="C455" s="301"/>
      <c r="D455" s="25" t="s">
        <v>343</v>
      </c>
      <c r="E455" s="26" t="s">
        <v>983</v>
      </c>
      <c r="F455" s="17"/>
      <c r="G455" s="17"/>
      <c r="H455" s="17"/>
      <c r="I455" s="17"/>
      <c r="J455" s="17"/>
      <c r="K455" s="17"/>
      <c r="L455" s="49">
        <v>160</v>
      </c>
      <c r="M455" s="18">
        <v>55</v>
      </c>
      <c r="N455" s="18">
        <v>40</v>
      </c>
      <c r="O455" s="72">
        <f t="shared" si="78"/>
        <v>255</v>
      </c>
      <c r="P455" s="72">
        <v>280.5</v>
      </c>
      <c r="Q455" s="72">
        <f t="shared" si="79"/>
        <v>70</v>
      </c>
      <c r="R455" s="6">
        <f t="shared" si="80"/>
        <v>280</v>
      </c>
    </row>
    <row r="456" spans="1:18" ht="24" customHeight="1" outlineLevel="1">
      <c r="A456" s="16"/>
      <c r="B456" s="16"/>
      <c r="C456" s="301"/>
      <c r="D456" s="25" t="s">
        <v>341</v>
      </c>
      <c r="E456" s="26" t="s">
        <v>983</v>
      </c>
      <c r="F456" s="17"/>
      <c r="G456" s="17"/>
      <c r="H456" s="17"/>
      <c r="I456" s="17"/>
      <c r="J456" s="17"/>
      <c r="K456" s="17"/>
      <c r="L456" s="49">
        <v>210</v>
      </c>
      <c r="M456" s="18">
        <v>55</v>
      </c>
      <c r="N456" s="18">
        <v>55</v>
      </c>
      <c r="O456" s="72">
        <f t="shared" si="78"/>
        <v>320</v>
      </c>
      <c r="P456" s="72">
        <v>352</v>
      </c>
      <c r="Q456" s="72">
        <f t="shared" si="79"/>
        <v>88</v>
      </c>
      <c r="R456" s="6">
        <f t="shared" si="80"/>
        <v>352</v>
      </c>
    </row>
    <row r="457" spans="1:18" ht="24" customHeight="1" outlineLevel="1">
      <c r="A457" s="16"/>
      <c r="B457" s="16"/>
      <c r="C457" s="301"/>
      <c r="D457" s="25" t="s">
        <v>347</v>
      </c>
      <c r="E457" s="26" t="s">
        <v>983</v>
      </c>
      <c r="F457" s="17"/>
      <c r="G457" s="17"/>
      <c r="H457" s="17"/>
      <c r="I457" s="17"/>
      <c r="J457" s="17"/>
      <c r="K457" s="17"/>
      <c r="L457" s="49">
        <v>320</v>
      </c>
      <c r="M457" s="18">
        <v>50</v>
      </c>
      <c r="N457" s="18">
        <v>40</v>
      </c>
      <c r="O457" s="72">
        <f t="shared" si="78"/>
        <v>410</v>
      </c>
      <c r="P457" s="72">
        <v>451.00000000000006</v>
      </c>
      <c r="Q457" s="72">
        <f t="shared" si="79"/>
        <v>112</v>
      </c>
      <c r="R457" s="6">
        <f t="shared" si="80"/>
        <v>448</v>
      </c>
    </row>
    <row r="458" spans="1:18" ht="24" customHeight="1" outlineLevel="1">
      <c r="A458" s="16"/>
      <c r="B458" s="16"/>
      <c r="C458" s="301"/>
      <c r="D458" s="25" t="s">
        <v>350</v>
      </c>
      <c r="E458" s="26" t="s">
        <v>983</v>
      </c>
      <c r="F458" s="17"/>
      <c r="G458" s="17"/>
      <c r="H458" s="17"/>
      <c r="I458" s="17"/>
      <c r="J458" s="17"/>
      <c r="K458" s="17"/>
      <c r="L458" s="49">
        <v>110</v>
      </c>
      <c r="M458" s="18">
        <v>50</v>
      </c>
      <c r="N458" s="18">
        <v>40</v>
      </c>
      <c r="O458" s="72">
        <f t="shared" si="78"/>
        <v>200</v>
      </c>
      <c r="P458" s="72">
        <v>220.00000000000003</v>
      </c>
      <c r="Q458" s="72">
        <f t="shared" si="79"/>
        <v>55</v>
      </c>
      <c r="R458" s="6">
        <f t="shared" si="80"/>
        <v>220</v>
      </c>
    </row>
    <row r="459" spans="1:18" ht="24" customHeight="1" outlineLevel="1">
      <c r="A459" s="16"/>
      <c r="B459" s="16"/>
      <c r="C459" s="301"/>
      <c r="D459" s="25" t="s">
        <v>351</v>
      </c>
      <c r="E459" s="26" t="s">
        <v>983</v>
      </c>
      <c r="F459" s="17"/>
      <c r="G459" s="17"/>
      <c r="H459" s="17"/>
      <c r="I459" s="17"/>
      <c r="J459" s="17"/>
      <c r="K459" s="17"/>
      <c r="L459" s="49">
        <v>260</v>
      </c>
      <c r="M459" s="18">
        <v>50</v>
      </c>
      <c r="N459" s="18">
        <v>40</v>
      </c>
      <c r="O459" s="72">
        <f t="shared" si="78"/>
        <v>350</v>
      </c>
      <c r="P459" s="72">
        <v>385.00000000000006</v>
      </c>
      <c r="Q459" s="72">
        <f t="shared" si="79"/>
        <v>96</v>
      </c>
      <c r="R459" s="6">
        <f t="shared" si="80"/>
        <v>384</v>
      </c>
    </row>
    <row r="460" spans="1:18" ht="24" customHeight="1" outlineLevel="1">
      <c r="A460" s="16"/>
      <c r="B460" s="16"/>
      <c r="C460" s="301"/>
      <c r="D460" s="25" t="s">
        <v>352</v>
      </c>
      <c r="E460" s="26" t="s">
        <v>983</v>
      </c>
      <c r="F460" s="17"/>
      <c r="G460" s="17"/>
      <c r="H460" s="17"/>
      <c r="I460" s="17"/>
      <c r="J460" s="17"/>
      <c r="K460" s="17"/>
      <c r="L460" s="49">
        <v>120</v>
      </c>
      <c r="M460" s="18">
        <v>50</v>
      </c>
      <c r="N460" s="18">
        <v>40</v>
      </c>
      <c r="O460" s="72">
        <f>SUM(L460:N460)</f>
        <v>210</v>
      </c>
      <c r="P460" s="72">
        <v>231.00000000000003</v>
      </c>
      <c r="Q460" s="72">
        <f>ROUNDDOWN(P460/4,0)</f>
        <v>57</v>
      </c>
    </row>
    <row r="461" spans="1:18" ht="24" customHeight="1" outlineLevel="1">
      <c r="A461" s="16"/>
      <c r="B461" s="16"/>
      <c r="C461" s="301"/>
      <c r="D461" s="25" t="s">
        <v>1273</v>
      </c>
      <c r="E461" s="26" t="s">
        <v>983</v>
      </c>
      <c r="F461" s="17"/>
      <c r="G461" s="17"/>
      <c r="H461" s="17"/>
      <c r="I461" s="17"/>
      <c r="J461" s="17"/>
      <c r="K461" s="17"/>
      <c r="L461" s="49"/>
      <c r="M461" s="18"/>
      <c r="N461" s="18"/>
      <c r="O461" s="72">
        <v>210</v>
      </c>
      <c r="P461" s="72">
        <v>231</v>
      </c>
      <c r="Q461" s="72">
        <f>ROUNDDOWN(P461/4,0)</f>
        <v>57</v>
      </c>
      <c r="R461" s="6">
        <f>Q460*4</f>
        <v>228</v>
      </c>
    </row>
    <row r="462" spans="1:18" ht="24" customHeight="1" outlineLevel="1">
      <c r="A462" s="16"/>
      <c r="B462" s="16"/>
      <c r="C462" s="301"/>
      <c r="D462" s="290" t="s">
        <v>977</v>
      </c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6">
        <f t="shared" si="80"/>
        <v>0</v>
      </c>
    </row>
    <row r="463" spans="1:18" ht="24" customHeight="1" outlineLevel="1">
      <c r="A463" s="16"/>
      <c r="B463" s="16"/>
      <c r="C463" s="301"/>
      <c r="D463" s="25" t="s">
        <v>1023</v>
      </c>
      <c r="E463" s="26" t="s">
        <v>1139</v>
      </c>
      <c r="F463" s="17"/>
      <c r="G463" s="17"/>
      <c r="H463" s="17"/>
      <c r="I463" s="17"/>
      <c r="J463" s="17"/>
      <c r="K463" s="17"/>
      <c r="L463" s="49">
        <v>80</v>
      </c>
      <c r="M463" s="18">
        <v>0</v>
      </c>
      <c r="N463" s="18">
        <v>0</v>
      </c>
      <c r="O463" s="72">
        <f>SUM(F463:N463)</f>
        <v>80</v>
      </c>
      <c r="P463" s="72">
        <v>88</v>
      </c>
      <c r="Q463" s="72">
        <f>ROUNDDOWN(P463/4,0)</f>
        <v>22</v>
      </c>
      <c r="R463" s="6">
        <f t="shared" si="80"/>
        <v>88</v>
      </c>
    </row>
    <row r="464" spans="1:18" ht="24" customHeight="1" outlineLevel="1">
      <c r="A464" s="16"/>
      <c r="B464" s="16"/>
      <c r="C464" s="301"/>
      <c r="D464" s="292" t="s">
        <v>978</v>
      </c>
      <c r="E464" s="293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293"/>
      <c r="R464" s="6">
        <f t="shared" si="80"/>
        <v>0</v>
      </c>
    </row>
    <row r="465" spans="1:18" ht="24" customHeight="1" outlineLevel="1">
      <c r="A465" s="16"/>
      <c r="B465" s="16"/>
      <c r="C465" s="302"/>
      <c r="D465" s="31" t="s">
        <v>44</v>
      </c>
      <c r="E465" s="26" t="s">
        <v>1197</v>
      </c>
      <c r="F465" s="73"/>
      <c r="G465" s="73"/>
      <c r="H465" s="73"/>
      <c r="I465" s="73"/>
      <c r="J465" s="73"/>
      <c r="K465" s="73"/>
      <c r="L465" s="73"/>
      <c r="M465" s="18">
        <v>0</v>
      </c>
      <c r="N465" s="18">
        <v>0</v>
      </c>
      <c r="O465" s="72">
        <v>0</v>
      </c>
      <c r="P465" s="72">
        <v>0</v>
      </c>
      <c r="Q465" s="72">
        <v>0</v>
      </c>
      <c r="R465" s="6">
        <f t="shared" si="80"/>
        <v>0</v>
      </c>
    </row>
    <row r="466" spans="1:18" ht="24" customHeight="1">
      <c r="A466" s="16"/>
      <c r="B466" s="16"/>
      <c r="C466" s="107" t="s">
        <v>338</v>
      </c>
      <c r="D466" s="91" t="s">
        <v>45</v>
      </c>
      <c r="E466" s="89"/>
      <c r="F466" s="37">
        <f t="shared" ref="F466:O466" si="81">SUM(F446:F465)</f>
        <v>0</v>
      </c>
      <c r="G466" s="37">
        <f t="shared" si="81"/>
        <v>0</v>
      </c>
      <c r="H466" s="37">
        <f t="shared" si="81"/>
        <v>0</v>
      </c>
      <c r="I466" s="37">
        <f t="shared" si="81"/>
        <v>0</v>
      </c>
      <c r="J466" s="37">
        <f t="shared" si="81"/>
        <v>0</v>
      </c>
      <c r="K466" s="37">
        <f t="shared" si="81"/>
        <v>0</v>
      </c>
      <c r="L466" s="37">
        <f t="shared" si="81"/>
        <v>3135</v>
      </c>
      <c r="M466" s="37">
        <f t="shared" si="81"/>
        <v>799</v>
      </c>
      <c r="N466" s="37">
        <f t="shared" si="81"/>
        <v>646</v>
      </c>
      <c r="O466" s="37">
        <f t="shared" si="81"/>
        <v>4790</v>
      </c>
      <c r="P466" s="37">
        <v>5203</v>
      </c>
      <c r="Q466" s="37">
        <f>SUM(Q446:Q465)</f>
        <v>1312</v>
      </c>
      <c r="R466" s="6">
        <f t="shared" si="80"/>
        <v>5248</v>
      </c>
    </row>
    <row r="467" spans="1:18" ht="24" customHeight="1" outlineLevel="1">
      <c r="A467" s="16"/>
      <c r="B467" s="16"/>
      <c r="C467" s="300" t="s">
        <v>353</v>
      </c>
      <c r="D467" s="15" t="s">
        <v>354</v>
      </c>
      <c r="E467" s="26"/>
      <c r="F467" s="17"/>
      <c r="G467" s="17"/>
      <c r="H467" s="17"/>
      <c r="I467" s="17"/>
      <c r="J467" s="17"/>
      <c r="K467" s="17"/>
      <c r="L467" s="49">
        <v>145</v>
      </c>
      <c r="M467" s="18">
        <v>0</v>
      </c>
      <c r="N467" s="18">
        <v>0</v>
      </c>
      <c r="O467" s="72">
        <f>SUM(F467:N467)</f>
        <v>145</v>
      </c>
      <c r="P467" s="72">
        <v>159.5</v>
      </c>
      <c r="Q467" s="72">
        <f>ROUNDDOWN(P467/4,0)</f>
        <v>39</v>
      </c>
      <c r="R467" s="6">
        <f t="shared" si="80"/>
        <v>156</v>
      </c>
    </row>
    <row r="468" spans="1:18" ht="24" customHeight="1" outlineLevel="1">
      <c r="A468" s="16"/>
      <c r="B468" s="16"/>
      <c r="C468" s="301"/>
      <c r="D468" s="288" t="s">
        <v>976</v>
      </c>
      <c r="E468" s="289"/>
      <c r="F468" s="289"/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6">
        <f t="shared" si="80"/>
        <v>0</v>
      </c>
    </row>
    <row r="469" spans="1:18" ht="24" customHeight="1" outlineLevel="1">
      <c r="A469" s="16"/>
      <c r="B469" s="16"/>
      <c r="C469" s="301"/>
      <c r="D469" s="25" t="s">
        <v>353</v>
      </c>
      <c r="E469" s="26" t="s">
        <v>32</v>
      </c>
      <c r="F469" s="17"/>
      <c r="G469" s="17"/>
      <c r="H469" s="17"/>
      <c r="I469" s="17"/>
      <c r="J469" s="17"/>
      <c r="K469" s="17"/>
      <c r="L469" s="49">
        <v>572</v>
      </c>
      <c r="M469" s="18">
        <v>30</v>
      </c>
      <c r="N469" s="18">
        <v>50</v>
      </c>
      <c r="O469" s="72">
        <f t="shared" ref="O469:O483" si="82">SUM(L469:N469)</f>
        <v>652</v>
      </c>
      <c r="P469" s="72">
        <v>717.2</v>
      </c>
      <c r="Q469" s="72">
        <f t="shared" ref="Q469:Q483" si="83">ROUNDDOWN(P469/4,0)</f>
        <v>179</v>
      </c>
      <c r="R469" s="6">
        <f t="shared" si="80"/>
        <v>716</v>
      </c>
    </row>
    <row r="470" spans="1:18" ht="24" customHeight="1" outlineLevel="1">
      <c r="A470" s="16"/>
      <c r="B470" s="16"/>
      <c r="C470" s="301"/>
      <c r="D470" s="25" t="s">
        <v>363</v>
      </c>
      <c r="E470" s="26" t="s">
        <v>989</v>
      </c>
      <c r="F470" s="17"/>
      <c r="G470" s="17"/>
      <c r="H470" s="17"/>
      <c r="I470" s="17"/>
      <c r="J470" s="17"/>
      <c r="K470" s="17"/>
      <c r="L470" s="49">
        <v>321</v>
      </c>
      <c r="M470" s="18">
        <v>20</v>
      </c>
      <c r="N470" s="18">
        <v>30</v>
      </c>
      <c r="O470" s="72">
        <f t="shared" si="82"/>
        <v>371</v>
      </c>
      <c r="P470" s="72">
        <v>408.1</v>
      </c>
      <c r="Q470" s="72">
        <f t="shared" si="83"/>
        <v>102</v>
      </c>
      <c r="R470" s="6">
        <f t="shared" si="80"/>
        <v>408</v>
      </c>
    </row>
    <row r="471" spans="1:18" ht="24" customHeight="1" outlineLevel="1">
      <c r="A471" s="16"/>
      <c r="B471" s="16"/>
      <c r="C471" s="301"/>
      <c r="D471" s="25" t="s">
        <v>357</v>
      </c>
      <c r="E471" s="26" t="s">
        <v>984</v>
      </c>
      <c r="F471" s="17"/>
      <c r="G471" s="17"/>
      <c r="H471" s="17"/>
      <c r="I471" s="17"/>
      <c r="J471" s="17"/>
      <c r="K471" s="17"/>
      <c r="L471" s="49">
        <v>230</v>
      </c>
      <c r="M471" s="18">
        <v>30</v>
      </c>
      <c r="N471" s="18">
        <v>30</v>
      </c>
      <c r="O471" s="72">
        <f t="shared" si="82"/>
        <v>290</v>
      </c>
      <c r="P471" s="72">
        <v>319</v>
      </c>
      <c r="Q471" s="72">
        <f t="shared" si="83"/>
        <v>79</v>
      </c>
      <c r="R471" s="6">
        <f t="shared" si="80"/>
        <v>316</v>
      </c>
    </row>
    <row r="472" spans="1:18" ht="24" customHeight="1" outlineLevel="1">
      <c r="A472" s="16"/>
      <c r="B472" s="16"/>
      <c r="C472" s="301"/>
      <c r="D472" s="25" t="s">
        <v>358</v>
      </c>
      <c r="E472" s="26" t="s">
        <v>984</v>
      </c>
      <c r="F472" s="17"/>
      <c r="G472" s="17"/>
      <c r="H472" s="17"/>
      <c r="I472" s="17"/>
      <c r="J472" s="17"/>
      <c r="K472" s="17"/>
      <c r="L472" s="49">
        <v>260</v>
      </c>
      <c r="M472" s="18">
        <v>30</v>
      </c>
      <c r="N472" s="18">
        <v>30</v>
      </c>
      <c r="O472" s="72">
        <f t="shared" si="82"/>
        <v>320</v>
      </c>
      <c r="P472" s="72">
        <v>352</v>
      </c>
      <c r="Q472" s="72">
        <f t="shared" si="83"/>
        <v>88</v>
      </c>
      <c r="R472" s="6">
        <f t="shared" si="80"/>
        <v>352</v>
      </c>
    </row>
    <row r="473" spans="1:18" ht="24" customHeight="1" outlineLevel="1" collapsed="1">
      <c r="A473" s="16"/>
      <c r="B473" s="16"/>
      <c r="C473" s="301"/>
      <c r="D473" s="25" t="s">
        <v>359</v>
      </c>
      <c r="E473" s="26" t="s">
        <v>984</v>
      </c>
      <c r="F473" s="17"/>
      <c r="G473" s="17"/>
      <c r="H473" s="17"/>
      <c r="I473" s="17"/>
      <c r="J473" s="17"/>
      <c r="K473" s="17"/>
      <c r="L473" s="49">
        <v>190</v>
      </c>
      <c r="M473" s="18">
        <v>30</v>
      </c>
      <c r="N473" s="18">
        <v>30</v>
      </c>
      <c r="O473" s="72">
        <f t="shared" si="82"/>
        <v>250</v>
      </c>
      <c r="P473" s="72">
        <v>275</v>
      </c>
      <c r="Q473" s="72">
        <f t="shared" si="83"/>
        <v>68</v>
      </c>
      <c r="R473" s="6">
        <f t="shared" si="80"/>
        <v>272</v>
      </c>
    </row>
    <row r="474" spans="1:18" ht="24" customHeight="1" outlineLevel="1">
      <c r="A474" s="16"/>
      <c r="B474" s="16"/>
      <c r="C474" s="301"/>
      <c r="D474" s="25" t="s">
        <v>360</v>
      </c>
      <c r="E474" s="26" t="s">
        <v>984</v>
      </c>
      <c r="F474" s="17"/>
      <c r="G474" s="17"/>
      <c r="H474" s="17"/>
      <c r="I474" s="17"/>
      <c r="J474" s="17"/>
      <c r="K474" s="17"/>
      <c r="L474" s="49">
        <v>240</v>
      </c>
      <c r="M474" s="18">
        <v>30</v>
      </c>
      <c r="N474" s="18">
        <v>30</v>
      </c>
      <c r="O474" s="72">
        <f t="shared" si="82"/>
        <v>300</v>
      </c>
      <c r="P474" s="72">
        <v>330</v>
      </c>
      <c r="Q474" s="72">
        <f t="shared" si="83"/>
        <v>82</v>
      </c>
      <c r="R474" s="6">
        <f t="shared" si="80"/>
        <v>328</v>
      </c>
    </row>
    <row r="475" spans="1:18" ht="24" customHeight="1" outlineLevel="1">
      <c r="A475" s="16"/>
      <c r="B475" s="16"/>
      <c r="C475" s="301"/>
      <c r="D475" s="25" t="s">
        <v>365</v>
      </c>
      <c r="E475" s="26" t="s">
        <v>984</v>
      </c>
      <c r="F475" s="17"/>
      <c r="G475" s="17"/>
      <c r="H475" s="17"/>
      <c r="I475" s="17"/>
      <c r="J475" s="17"/>
      <c r="K475" s="17"/>
      <c r="L475" s="49">
        <v>245</v>
      </c>
      <c r="M475" s="18">
        <v>50</v>
      </c>
      <c r="N475" s="18">
        <v>30</v>
      </c>
      <c r="O475" s="72">
        <f t="shared" si="82"/>
        <v>325</v>
      </c>
      <c r="P475" s="72">
        <v>357.50000000000006</v>
      </c>
      <c r="Q475" s="72">
        <f t="shared" si="83"/>
        <v>89</v>
      </c>
      <c r="R475" s="6">
        <f t="shared" si="80"/>
        <v>356</v>
      </c>
    </row>
    <row r="476" spans="1:18" ht="24" customHeight="1" outlineLevel="1">
      <c r="A476" s="16"/>
      <c r="B476" s="16"/>
      <c r="C476" s="301"/>
      <c r="D476" s="25" t="s">
        <v>355</v>
      </c>
      <c r="E476" s="26" t="s">
        <v>983</v>
      </c>
      <c r="F476" s="17"/>
      <c r="G476" s="17"/>
      <c r="H476" s="17"/>
      <c r="I476" s="17"/>
      <c r="J476" s="17"/>
      <c r="K476" s="17"/>
      <c r="L476" s="49">
        <v>180</v>
      </c>
      <c r="M476" s="18">
        <v>30</v>
      </c>
      <c r="N476" s="18">
        <v>30</v>
      </c>
      <c r="O476" s="72">
        <f t="shared" si="82"/>
        <v>240</v>
      </c>
      <c r="P476" s="72">
        <v>264</v>
      </c>
      <c r="Q476" s="72">
        <f t="shared" si="83"/>
        <v>66</v>
      </c>
      <c r="R476" s="6">
        <f t="shared" si="80"/>
        <v>264</v>
      </c>
    </row>
    <row r="477" spans="1:18" ht="24" customHeight="1" outlineLevel="1">
      <c r="A477" s="16"/>
      <c r="B477" s="16"/>
      <c r="C477" s="301"/>
      <c r="D477" s="25" t="s">
        <v>356</v>
      </c>
      <c r="E477" s="26" t="s">
        <v>983</v>
      </c>
      <c r="F477" s="17"/>
      <c r="G477" s="17"/>
      <c r="H477" s="17"/>
      <c r="I477" s="17"/>
      <c r="J477" s="17"/>
      <c r="K477" s="17"/>
      <c r="L477" s="49">
        <v>170</v>
      </c>
      <c r="M477" s="18">
        <v>30</v>
      </c>
      <c r="N477" s="18">
        <v>30</v>
      </c>
      <c r="O477" s="72">
        <f t="shared" si="82"/>
        <v>230</v>
      </c>
      <c r="P477" s="72">
        <v>253.00000000000003</v>
      </c>
      <c r="Q477" s="72">
        <f t="shared" si="83"/>
        <v>63</v>
      </c>
      <c r="R477" s="6">
        <f t="shared" si="80"/>
        <v>252</v>
      </c>
    </row>
    <row r="478" spans="1:18" ht="24" customHeight="1" outlineLevel="1">
      <c r="A478" s="16"/>
      <c r="B478" s="16"/>
      <c r="C478" s="301"/>
      <c r="D478" s="25" t="s">
        <v>361</v>
      </c>
      <c r="E478" s="26" t="s">
        <v>983</v>
      </c>
      <c r="F478" s="17"/>
      <c r="G478" s="17"/>
      <c r="H478" s="17"/>
      <c r="I478" s="17"/>
      <c r="J478" s="17"/>
      <c r="K478" s="17"/>
      <c r="L478" s="49">
        <v>130</v>
      </c>
      <c r="M478" s="18">
        <v>38</v>
      </c>
      <c r="N478" s="18">
        <v>30</v>
      </c>
      <c r="O478" s="72">
        <f t="shared" si="82"/>
        <v>198</v>
      </c>
      <c r="P478" s="72">
        <v>217.8</v>
      </c>
      <c r="Q478" s="72">
        <f t="shared" si="83"/>
        <v>54</v>
      </c>
      <c r="R478" s="6">
        <f t="shared" si="80"/>
        <v>216</v>
      </c>
    </row>
    <row r="479" spans="1:18" ht="24" customHeight="1" outlineLevel="1">
      <c r="A479" s="16"/>
      <c r="B479" s="16"/>
      <c r="C479" s="301"/>
      <c r="D479" s="25" t="s">
        <v>362</v>
      </c>
      <c r="E479" s="26" t="s">
        <v>983</v>
      </c>
      <c r="F479" s="17"/>
      <c r="G479" s="17"/>
      <c r="H479" s="17"/>
      <c r="I479" s="17"/>
      <c r="J479" s="17"/>
      <c r="K479" s="17"/>
      <c r="L479" s="49">
        <v>105</v>
      </c>
      <c r="M479" s="18">
        <v>20</v>
      </c>
      <c r="N479" s="18">
        <v>20</v>
      </c>
      <c r="O479" s="72">
        <f t="shared" si="82"/>
        <v>145</v>
      </c>
      <c r="P479" s="72">
        <v>159.5</v>
      </c>
      <c r="Q479" s="72">
        <f t="shared" si="83"/>
        <v>39</v>
      </c>
      <c r="R479" s="6">
        <f t="shared" si="80"/>
        <v>156</v>
      </c>
    </row>
    <row r="480" spans="1:18" ht="24" customHeight="1" outlineLevel="1">
      <c r="A480" s="16"/>
      <c r="B480" s="16"/>
      <c r="C480" s="301"/>
      <c r="D480" s="25" t="s">
        <v>364</v>
      </c>
      <c r="E480" s="26" t="s">
        <v>983</v>
      </c>
      <c r="F480" s="17"/>
      <c r="G480" s="17"/>
      <c r="H480" s="17"/>
      <c r="I480" s="17"/>
      <c r="J480" s="17"/>
      <c r="K480" s="17"/>
      <c r="L480" s="49">
        <v>90</v>
      </c>
      <c r="M480" s="18">
        <v>39</v>
      </c>
      <c r="N480" s="18">
        <v>30</v>
      </c>
      <c r="O480" s="72">
        <f t="shared" si="82"/>
        <v>159</v>
      </c>
      <c r="P480" s="72">
        <v>174.9</v>
      </c>
      <c r="Q480" s="72">
        <f t="shared" si="83"/>
        <v>43</v>
      </c>
      <c r="R480" s="6">
        <f t="shared" si="80"/>
        <v>172</v>
      </c>
    </row>
    <row r="481" spans="1:18" ht="24" customHeight="1" outlineLevel="1">
      <c r="A481" s="16"/>
      <c r="B481" s="16"/>
      <c r="C481" s="301"/>
      <c r="D481" s="25" t="s">
        <v>366</v>
      </c>
      <c r="E481" s="26" t="s">
        <v>983</v>
      </c>
      <c r="F481" s="17"/>
      <c r="G481" s="17"/>
      <c r="H481" s="17"/>
      <c r="I481" s="17"/>
      <c r="J481" s="17"/>
      <c r="K481" s="17"/>
      <c r="L481" s="49">
        <v>150</v>
      </c>
      <c r="M481" s="18">
        <v>32</v>
      </c>
      <c r="N481" s="18">
        <v>30</v>
      </c>
      <c r="O481" s="72">
        <f t="shared" si="82"/>
        <v>212</v>
      </c>
      <c r="P481" s="72">
        <v>233.20000000000002</v>
      </c>
      <c r="Q481" s="72">
        <f t="shared" si="83"/>
        <v>58</v>
      </c>
      <c r="R481" s="6">
        <f t="shared" si="80"/>
        <v>232</v>
      </c>
    </row>
    <row r="482" spans="1:18" ht="24" customHeight="1" outlineLevel="1">
      <c r="A482" s="16"/>
      <c r="B482" s="16"/>
      <c r="C482" s="301"/>
      <c r="D482" s="25" t="s">
        <v>367</v>
      </c>
      <c r="E482" s="26" t="s">
        <v>983</v>
      </c>
      <c r="F482" s="17"/>
      <c r="G482" s="17"/>
      <c r="H482" s="17"/>
      <c r="I482" s="17"/>
      <c r="J482" s="17"/>
      <c r="K482" s="17"/>
      <c r="L482" s="49">
        <v>140</v>
      </c>
      <c r="M482" s="18">
        <v>36</v>
      </c>
      <c r="N482" s="18">
        <v>30</v>
      </c>
      <c r="O482" s="72">
        <f t="shared" si="82"/>
        <v>206</v>
      </c>
      <c r="P482" s="72">
        <v>226.60000000000002</v>
      </c>
      <c r="Q482" s="72">
        <f t="shared" si="83"/>
        <v>56</v>
      </c>
      <c r="R482" s="6">
        <f t="shared" si="80"/>
        <v>224</v>
      </c>
    </row>
    <row r="483" spans="1:18" ht="24" customHeight="1" outlineLevel="1">
      <c r="A483" s="16"/>
      <c r="B483" s="16"/>
      <c r="C483" s="301"/>
      <c r="D483" s="25" t="s">
        <v>368</v>
      </c>
      <c r="E483" s="26" t="s">
        <v>986</v>
      </c>
      <c r="F483" s="17"/>
      <c r="G483" s="17"/>
      <c r="H483" s="17"/>
      <c r="I483" s="17"/>
      <c r="J483" s="17"/>
      <c r="K483" s="17"/>
      <c r="L483" s="49">
        <v>120</v>
      </c>
      <c r="M483" s="18">
        <v>43</v>
      </c>
      <c r="N483" s="18">
        <v>30</v>
      </c>
      <c r="O483" s="72">
        <f t="shared" si="82"/>
        <v>193</v>
      </c>
      <c r="P483" s="72">
        <v>212.3</v>
      </c>
      <c r="Q483" s="72">
        <f t="shared" si="83"/>
        <v>53</v>
      </c>
      <c r="R483" s="6">
        <f t="shared" si="80"/>
        <v>212</v>
      </c>
    </row>
    <row r="484" spans="1:18" ht="24" customHeight="1" outlineLevel="1">
      <c r="A484" s="16"/>
      <c r="B484" s="16"/>
      <c r="C484" s="301"/>
      <c r="D484" s="292" t="s">
        <v>978</v>
      </c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6">
        <f t="shared" si="80"/>
        <v>0</v>
      </c>
    </row>
    <row r="485" spans="1:18" ht="24" customHeight="1" outlineLevel="1">
      <c r="A485" s="16"/>
      <c r="B485" s="16"/>
      <c r="C485" s="302"/>
      <c r="D485" s="15" t="s">
        <v>44</v>
      </c>
      <c r="E485" s="26" t="s">
        <v>1197</v>
      </c>
      <c r="F485" s="73"/>
      <c r="G485" s="73"/>
      <c r="H485" s="73"/>
      <c r="I485" s="73"/>
      <c r="J485" s="73"/>
      <c r="K485" s="73"/>
      <c r="L485" s="73"/>
      <c r="M485" s="18">
        <v>0</v>
      </c>
      <c r="N485" s="18">
        <v>0</v>
      </c>
      <c r="O485" s="72">
        <v>0</v>
      </c>
      <c r="P485" s="72">
        <v>0</v>
      </c>
      <c r="Q485" s="72">
        <v>0</v>
      </c>
      <c r="R485" s="6">
        <f t="shared" si="80"/>
        <v>0</v>
      </c>
    </row>
    <row r="486" spans="1:18" ht="24" customHeight="1">
      <c r="A486" s="16"/>
      <c r="B486" s="16"/>
      <c r="C486" s="107" t="s">
        <v>353</v>
      </c>
      <c r="D486" s="91" t="s">
        <v>45</v>
      </c>
      <c r="E486" s="89"/>
      <c r="F486" s="37">
        <f t="shared" ref="F486:O486" si="84">SUM(F467:F485)</f>
        <v>0</v>
      </c>
      <c r="G486" s="37">
        <f t="shared" si="84"/>
        <v>0</v>
      </c>
      <c r="H486" s="37">
        <f t="shared" si="84"/>
        <v>0</v>
      </c>
      <c r="I486" s="37">
        <f t="shared" si="84"/>
        <v>0</v>
      </c>
      <c r="J486" s="37">
        <f t="shared" si="84"/>
        <v>0</v>
      </c>
      <c r="K486" s="37">
        <f t="shared" si="84"/>
        <v>0</v>
      </c>
      <c r="L486" s="37">
        <f t="shared" si="84"/>
        <v>3288</v>
      </c>
      <c r="M486" s="37">
        <f t="shared" si="84"/>
        <v>488</v>
      </c>
      <c r="N486" s="37">
        <f t="shared" si="84"/>
        <v>460</v>
      </c>
      <c r="O486" s="37">
        <f t="shared" si="84"/>
        <v>4236</v>
      </c>
      <c r="P486" s="37">
        <v>4659.6000000000013</v>
      </c>
      <c r="Q486" s="37">
        <f>SUM(Q467:Q485)</f>
        <v>1158</v>
      </c>
      <c r="R486" s="6">
        <f t="shared" si="80"/>
        <v>4632</v>
      </c>
    </row>
    <row r="487" spans="1:18" ht="24" customHeight="1" outlineLevel="1">
      <c r="A487" s="16"/>
      <c r="B487" s="16"/>
      <c r="C487" s="297" t="s">
        <v>1195</v>
      </c>
      <c r="D487" s="15" t="s">
        <v>370</v>
      </c>
      <c r="E487" s="26"/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49">
        <v>0</v>
      </c>
      <c r="M487" s="18">
        <v>120</v>
      </c>
      <c r="N487" s="18">
        <v>0</v>
      </c>
      <c r="O487" s="72">
        <f>SUM(F487:N487)</f>
        <v>120</v>
      </c>
      <c r="P487" s="72">
        <v>132</v>
      </c>
      <c r="Q487" s="72">
        <f>ROUNDDOWN(P487/4,0)</f>
        <v>33</v>
      </c>
      <c r="R487" s="6">
        <f t="shared" si="80"/>
        <v>132</v>
      </c>
    </row>
    <row r="488" spans="1:18" ht="24" customHeight="1" outlineLevel="1">
      <c r="A488" s="16"/>
      <c r="B488" s="16"/>
      <c r="C488" s="298"/>
      <c r="D488" s="288" t="s">
        <v>976</v>
      </c>
      <c r="E488" s="289"/>
      <c r="F488" s="289"/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6">
        <f t="shared" si="80"/>
        <v>0</v>
      </c>
    </row>
    <row r="489" spans="1:18" ht="24" customHeight="1" outlineLevel="1">
      <c r="A489" s="16"/>
      <c r="B489" s="16"/>
      <c r="C489" s="298"/>
      <c r="D489" s="25" t="s">
        <v>369</v>
      </c>
      <c r="E489" s="26" t="s">
        <v>32</v>
      </c>
      <c r="F489" s="17"/>
      <c r="G489" s="17"/>
      <c r="H489" s="17"/>
      <c r="I489" s="17"/>
      <c r="J489" s="17"/>
      <c r="K489" s="17"/>
      <c r="L489" s="49">
        <v>200</v>
      </c>
      <c r="M489" s="18">
        <v>150</v>
      </c>
      <c r="N489" s="18">
        <v>50</v>
      </c>
      <c r="O489" s="72">
        <f t="shared" ref="O489:O494" si="85">SUM(L489:N489)</f>
        <v>400</v>
      </c>
      <c r="P489" s="72">
        <v>440.00000000000006</v>
      </c>
      <c r="Q489" s="72">
        <f t="shared" ref="Q489:Q494" si="86">ROUNDDOWN(P489/4,0)</f>
        <v>110</v>
      </c>
      <c r="R489" s="6">
        <f t="shared" si="80"/>
        <v>440</v>
      </c>
    </row>
    <row r="490" spans="1:18" ht="24" customHeight="1" outlineLevel="1">
      <c r="A490" s="16"/>
      <c r="B490" s="16"/>
      <c r="C490" s="298"/>
      <c r="D490" s="25" t="s">
        <v>371</v>
      </c>
      <c r="E490" s="26" t="s">
        <v>984</v>
      </c>
      <c r="F490" s="17"/>
      <c r="G490" s="17"/>
      <c r="H490" s="17"/>
      <c r="I490" s="17"/>
      <c r="J490" s="17"/>
      <c r="K490" s="17"/>
      <c r="L490" s="49">
        <v>200</v>
      </c>
      <c r="M490" s="18">
        <v>150</v>
      </c>
      <c r="N490" s="18">
        <v>50</v>
      </c>
      <c r="O490" s="72">
        <f t="shared" si="85"/>
        <v>400</v>
      </c>
      <c r="P490" s="72">
        <v>440.00000000000006</v>
      </c>
      <c r="Q490" s="72">
        <f t="shared" si="86"/>
        <v>110</v>
      </c>
      <c r="R490" s="6">
        <f t="shared" si="80"/>
        <v>440</v>
      </c>
    </row>
    <row r="491" spans="1:18" ht="24" customHeight="1" outlineLevel="1">
      <c r="A491" s="16"/>
      <c r="B491" s="16"/>
      <c r="C491" s="298"/>
      <c r="D491" s="25" t="s">
        <v>372</v>
      </c>
      <c r="E491" s="26" t="s">
        <v>984</v>
      </c>
      <c r="F491" s="17"/>
      <c r="G491" s="17"/>
      <c r="H491" s="17"/>
      <c r="I491" s="17"/>
      <c r="J491" s="17"/>
      <c r="K491" s="17"/>
      <c r="L491" s="49">
        <v>150</v>
      </c>
      <c r="M491" s="18">
        <v>150</v>
      </c>
      <c r="N491" s="18">
        <v>50</v>
      </c>
      <c r="O491" s="72">
        <f t="shared" si="85"/>
        <v>350</v>
      </c>
      <c r="P491" s="72">
        <v>385.00000000000006</v>
      </c>
      <c r="Q491" s="72">
        <f t="shared" si="86"/>
        <v>96</v>
      </c>
      <c r="R491" s="6">
        <f t="shared" si="80"/>
        <v>384</v>
      </c>
    </row>
    <row r="492" spans="1:18" ht="24" customHeight="1" outlineLevel="1">
      <c r="A492" s="16"/>
      <c r="B492" s="16"/>
      <c r="C492" s="298"/>
      <c r="D492" s="25" t="s">
        <v>373</v>
      </c>
      <c r="E492" s="26" t="s">
        <v>984</v>
      </c>
      <c r="F492" s="17"/>
      <c r="G492" s="17"/>
      <c r="H492" s="17"/>
      <c r="I492" s="17"/>
      <c r="J492" s="17"/>
      <c r="K492" s="17"/>
      <c r="L492" s="49">
        <v>200</v>
      </c>
      <c r="M492" s="18">
        <v>150</v>
      </c>
      <c r="N492" s="18">
        <v>50</v>
      </c>
      <c r="O492" s="72">
        <f t="shared" si="85"/>
        <v>400</v>
      </c>
      <c r="P492" s="72">
        <v>440.00000000000006</v>
      </c>
      <c r="Q492" s="72">
        <f t="shared" si="86"/>
        <v>110</v>
      </c>
      <c r="R492" s="6">
        <f t="shared" si="80"/>
        <v>440</v>
      </c>
    </row>
    <row r="493" spans="1:18" ht="24" customHeight="1" outlineLevel="1">
      <c r="A493" s="16"/>
      <c r="B493" s="16"/>
      <c r="C493" s="298"/>
      <c r="D493" s="25" t="s">
        <v>374</v>
      </c>
      <c r="E493" s="26" t="s">
        <v>983</v>
      </c>
      <c r="F493" s="17"/>
      <c r="G493" s="17"/>
      <c r="H493" s="17"/>
      <c r="I493" s="17"/>
      <c r="J493" s="17"/>
      <c r="K493" s="17"/>
      <c r="L493" s="49">
        <v>100</v>
      </c>
      <c r="M493" s="18">
        <v>70</v>
      </c>
      <c r="N493" s="18">
        <v>30</v>
      </c>
      <c r="O493" s="72">
        <f t="shared" si="85"/>
        <v>200</v>
      </c>
      <c r="P493" s="72">
        <v>220.00000000000003</v>
      </c>
      <c r="Q493" s="72">
        <f t="shared" si="86"/>
        <v>55</v>
      </c>
      <c r="R493" s="6">
        <f t="shared" si="80"/>
        <v>220</v>
      </c>
    </row>
    <row r="494" spans="1:18" ht="24" customHeight="1" outlineLevel="1" collapsed="1">
      <c r="A494" s="16"/>
      <c r="B494" s="16"/>
      <c r="C494" s="298"/>
      <c r="D494" s="31" t="s">
        <v>1024</v>
      </c>
      <c r="E494" s="26" t="s">
        <v>983</v>
      </c>
      <c r="F494" s="17"/>
      <c r="G494" s="17"/>
      <c r="H494" s="17"/>
      <c r="I494" s="17"/>
      <c r="J494" s="17"/>
      <c r="K494" s="17"/>
      <c r="L494" s="49">
        <v>50</v>
      </c>
      <c r="M494" s="18">
        <v>20</v>
      </c>
      <c r="N494" s="18">
        <v>10</v>
      </c>
      <c r="O494" s="72">
        <f t="shared" si="85"/>
        <v>80</v>
      </c>
      <c r="P494" s="72">
        <v>88</v>
      </c>
      <c r="Q494" s="72">
        <f t="shared" si="86"/>
        <v>22</v>
      </c>
      <c r="R494" s="6">
        <f t="shared" si="80"/>
        <v>88</v>
      </c>
    </row>
    <row r="495" spans="1:18" ht="24" customHeight="1" outlineLevel="1">
      <c r="A495" s="16"/>
      <c r="B495" s="16"/>
      <c r="C495" s="298"/>
      <c r="D495" s="292" t="s">
        <v>978</v>
      </c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6">
        <f t="shared" si="80"/>
        <v>0</v>
      </c>
    </row>
    <row r="496" spans="1:18" ht="24" customHeight="1" outlineLevel="1">
      <c r="A496" s="16"/>
      <c r="B496" s="16"/>
      <c r="C496" s="298"/>
      <c r="D496" s="15" t="s">
        <v>44</v>
      </c>
      <c r="E496" s="26" t="s">
        <v>1197</v>
      </c>
      <c r="F496" s="73"/>
      <c r="G496" s="73"/>
      <c r="H496" s="73"/>
      <c r="I496" s="73"/>
      <c r="J496" s="73"/>
      <c r="K496" s="73"/>
      <c r="L496" s="73"/>
      <c r="M496" s="18">
        <v>0</v>
      </c>
      <c r="N496" s="18">
        <v>0</v>
      </c>
      <c r="O496" s="72">
        <v>0</v>
      </c>
      <c r="P496" s="72">
        <v>0</v>
      </c>
      <c r="Q496" s="72">
        <v>0</v>
      </c>
      <c r="R496" s="6">
        <f t="shared" si="80"/>
        <v>0</v>
      </c>
    </row>
    <row r="497" spans="1:18" ht="24" customHeight="1">
      <c r="A497" s="16"/>
      <c r="B497" s="16"/>
      <c r="C497" s="108" t="s">
        <v>369</v>
      </c>
      <c r="D497" s="91" t="s">
        <v>45</v>
      </c>
      <c r="E497" s="89"/>
      <c r="F497" s="37">
        <f t="shared" ref="F497:O497" si="87">SUM(F487:F496)</f>
        <v>0</v>
      </c>
      <c r="G497" s="37">
        <f t="shared" si="87"/>
        <v>0</v>
      </c>
      <c r="H497" s="37">
        <f t="shared" si="87"/>
        <v>0</v>
      </c>
      <c r="I497" s="37">
        <f t="shared" si="87"/>
        <v>0</v>
      </c>
      <c r="J497" s="37">
        <f t="shared" si="87"/>
        <v>0</v>
      </c>
      <c r="K497" s="37">
        <f t="shared" si="87"/>
        <v>0</v>
      </c>
      <c r="L497" s="37">
        <f t="shared" si="87"/>
        <v>900</v>
      </c>
      <c r="M497" s="37">
        <f t="shared" si="87"/>
        <v>810</v>
      </c>
      <c r="N497" s="37">
        <f t="shared" si="87"/>
        <v>240</v>
      </c>
      <c r="O497" s="37">
        <f t="shared" si="87"/>
        <v>1950</v>
      </c>
      <c r="P497" s="37">
        <v>2145</v>
      </c>
      <c r="Q497" s="37">
        <f>SUM(Q487:Q496)</f>
        <v>536</v>
      </c>
      <c r="R497" s="6">
        <f t="shared" si="80"/>
        <v>2144</v>
      </c>
    </row>
    <row r="498" spans="1:18" ht="24" customHeight="1" outlineLevel="1">
      <c r="A498" s="16"/>
      <c r="B498" s="16"/>
      <c r="C498" s="97" t="s">
        <v>375</v>
      </c>
      <c r="D498" s="15" t="s">
        <v>376</v>
      </c>
      <c r="E498" s="26"/>
      <c r="F498" s="17"/>
      <c r="G498" s="17"/>
      <c r="H498" s="17"/>
      <c r="I498" s="17"/>
      <c r="J498" s="17"/>
      <c r="K498" s="17"/>
      <c r="L498" s="49"/>
      <c r="M498" s="18"/>
      <c r="N498" s="18"/>
      <c r="O498" s="72">
        <v>200</v>
      </c>
      <c r="P498" s="72">
        <v>220.00000000000003</v>
      </c>
      <c r="Q498" s="72">
        <f>ROUNDDOWN(P498/4,0)</f>
        <v>55</v>
      </c>
      <c r="R498" s="6">
        <f t="shared" si="80"/>
        <v>220</v>
      </c>
    </row>
    <row r="499" spans="1:18" ht="24" customHeight="1" outlineLevel="1">
      <c r="A499" s="16"/>
      <c r="B499" s="16"/>
      <c r="C499" s="102"/>
      <c r="D499" s="288" t="s">
        <v>976</v>
      </c>
      <c r="E499" s="289"/>
      <c r="F499" s="289"/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6">
        <f t="shared" si="80"/>
        <v>0</v>
      </c>
    </row>
    <row r="500" spans="1:18" ht="24" customHeight="1" outlineLevel="1">
      <c r="A500" s="16"/>
      <c r="B500" s="16"/>
      <c r="C500" s="102"/>
      <c r="D500" s="25" t="s">
        <v>377</v>
      </c>
      <c r="E500" s="26" t="s">
        <v>59</v>
      </c>
      <c r="F500" s="17"/>
      <c r="G500" s="17"/>
      <c r="H500" s="17"/>
      <c r="I500" s="17"/>
      <c r="J500" s="17"/>
      <c r="K500" s="17"/>
      <c r="L500" s="49"/>
      <c r="M500" s="18"/>
      <c r="N500" s="18"/>
      <c r="O500" s="72">
        <v>1750</v>
      </c>
      <c r="P500" s="72">
        <v>1925.0000000000002</v>
      </c>
      <c r="Q500" s="72">
        <f t="shared" ref="Q500:Q521" si="88">ROUNDDOWN(P500/4,0)</f>
        <v>481</v>
      </c>
      <c r="R500" s="6">
        <f t="shared" si="80"/>
        <v>1924</v>
      </c>
    </row>
    <row r="501" spans="1:18" ht="24" customHeight="1" outlineLevel="1">
      <c r="A501" s="16"/>
      <c r="B501" s="16"/>
      <c r="C501" s="102"/>
      <c r="D501" s="25" t="s">
        <v>380</v>
      </c>
      <c r="E501" s="26" t="s">
        <v>991</v>
      </c>
      <c r="F501" s="17"/>
      <c r="G501" s="17"/>
      <c r="H501" s="17"/>
      <c r="I501" s="17"/>
      <c r="J501" s="17"/>
      <c r="K501" s="17"/>
      <c r="L501" s="49"/>
      <c r="M501" s="18"/>
      <c r="N501" s="18"/>
      <c r="O501" s="72">
        <v>360</v>
      </c>
      <c r="P501" s="72">
        <v>396.00000000000006</v>
      </c>
      <c r="Q501" s="72">
        <f t="shared" si="88"/>
        <v>99</v>
      </c>
      <c r="R501" s="6">
        <f t="shared" si="80"/>
        <v>396</v>
      </c>
    </row>
    <row r="502" spans="1:18" ht="24" customHeight="1" outlineLevel="1">
      <c r="A502" s="16"/>
      <c r="B502" s="16"/>
      <c r="C502" s="102"/>
      <c r="D502" s="25" t="s">
        <v>1025</v>
      </c>
      <c r="E502" s="26" t="s">
        <v>989</v>
      </c>
      <c r="F502" s="17"/>
      <c r="G502" s="17"/>
      <c r="H502" s="17"/>
      <c r="I502" s="17"/>
      <c r="J502" s="17"/>
      <c r="K502" s="17"/>
      <c r="L502" s="49"/>
      <c r="M502" s="18"/>
      <c r="N502" s="18"/>
      <c r="O502" s="72">
        <v>500</v>
      </c>
      <c r="P502" s="72">
        <v>550</v>
      </c>
      <c r="Q502" s="72">
        <f t="shared" si="88"/>
        <v>137</v>
      </c>
      <c r="R502" s="6">
        <f t="shared" si="80"/>
        <v>548</v>
      </c>
    </row>
    <row r="503" spans="1:18" ht="24" customHeight="1" outlineLevel="1">
      <c r="A503" s="16"/>
      <c r="B503" s="16"/>
      <c r="C503" s="102"/>
      <c r="D503" s="25" t="s">
        <v>385</v>
      </c>
      <c r="E503" s="26" t="s">
        <v>989</v>
      </c>
      <c r="F503" s="17"/>
      <c r="G503" s="17"/>
      <c r="H503" s="17"/>
      <c r="I503" s="17"/>
      <c r="J503" s="17"/>
      <c r="K503" s="17"/>
      <c r="L503" s="49"/>
      <c r="M503" s="18"/>
      <c r="N503" s="18"/>
      <c r="O503" s="72">
        <v>350</v>
      </c>
      <c r="P503" s="72">
        <v>385.00000000000006</v>
      </c>
      <c r="Q503" s="72">
        <f t="shared" si="88"/>
        <v>96</v>
      </c>
      <c r="R503" s="6">
        <f t="shared" si="80"/>
        <v>384</v>
      </c>
    </row>
    <row r="504" spans="1:18" ht="24" customHeight="1" outlineLevel="1">
      <c r="A504" s="16"/>
      <c r="B504" s="16"/>
      <c r="C504" s="102"/>
      <c r="D504" s="25" t="s">
        <v>392</v>
      </c>
      <c r="E504" s="26" t="s">
        <v>984</v>
      </c>
      <c r="F504" s="17"/>
      <c r="G504" s="17"/>
      <c r="H504" s="17"/>
      <c r="I504" s="17"/>
      <c r="J504" s="17"/>
      <c r="K504" s="17"/>
      <c r="L504" s="49"/>
      <c r="M504" s="18"/>
      <c r="N504" s="18"/>
      <c r="O504" s="72">
        <v>300</v>
      </c>
      <c r="P504" s="72">
        <v>330</v>
      </c>
      <c r="Q504" s="72">
        <f t="shared" si="88"/>
        <v>82</v>
      </c>
      <c r="R504" s="6">
        <f t="shared" si="80"/>
        <v>328</v>
      </c>
    </row>
    <row r="505" spans="1:18" ht="24" customHeight="1" outlineLevel="1">
      <c r="A505" s="16"/>
      <c r="B505" s="16"/>
      <c r="C505" s="102"/>
      <c r="D505" s="25" t="s">
        <v>382</v>
      </c>
      <c r="E505" s="26" t="s">
        <v>984</v>
      </c>
      <c r="F505" s="17"/>
      <c r="G505" s="17"/>
      <c r="H505" s="17"/>
      <c r="I505" s="17"/>
      <c r="J505" s="17"/>
      <c r="K505" s="17"/>
      <c r="L505" s="49"/>
      <c r="M505" s="18"/>
      <c r="N505" s="18"/>
      <c r="O505" s="72">
        <v>200</v>
      </c>
      <c r="P505" s="72">
        <v>220.00000000000003</v>
      </c>
      <c r="Q505" s="72">
        <f t="shared" si="88"/>
        <v>55</v>
      </c>
      <c r="R505" s="6">
        <f t="shared" si="80"/>
        <v>220</v>
      </c>
    </row>
    <row r="506" spans="1:18" ht="24" customHeight="1" outlineLevel="1">
      <c r="A506" s="16"/>
      <c r="B506" s="16"/>
      <c r="C506" s="102"/>
      <c r="D506" s="25" t="s">
        <v>383</v>
      </c>
      <c r="E506" s="26" t="s">
        <v>984</v>
      </c>
      <c r="F506" s="17"/>
      <c r="G506" s="17"/>
      <c r="H506" s="17"/>
      <c r="I506" s="17"/>
      <c r="J506" s="17"/>
      <c r="K506" s="17"/>
      <c r="L506" s="49"/>
      <c r="M506" s="18"/>
      <c r="N506" s="18"/>
      <c r="O506" s="72">
        <v>400</v>
      </c>
      <c r="P506" s="72">
        <v>440.00000000000006</v>
      </c>
      <c r="Q506" s="72">
        <f t="shared" si="88"/>
        <v>110</v>
      </c>
      <c r="R506" s="6">
        <f t="shared" si="80"/>
        <v>440</v>
      </c>
    </row>
    <row r="507" spans="1:18" ht="24" customHeight="1" outlineLevel="1">
      <c r="A507" s="16"/>
      <c r="B507" s="16"/>
      <c r="C507" s="102"/>
      <c r="D507" s="25" t="s">
        <v>387</v>
      </c>
      <c r="E507" s="26" t="s">
        <v>984</v>
      </c>
      <c r="F507" s="17"/>
      <c r="G507" s="17"/>
      <c r="H507" s="17"/>
      <c r="I507" s="17"/>
      <c r="J507" s="17"/>
      <c r="K507" s="17"/>
      <c r="L507" s="49"/>
      <c r="M507" s="18"/>
      <c r="N507" s="18"/>
      <c r="O507" s="72">
        <v>450</v>
      </c>
      <c r="P507" s="72">
        <v>495.00000000000006</v>
      </c>
      <c r="Q507" s="72">
        <f t="shared" si="88"/>
        <v>123</v>
      </c>
      <c r="R507" s="6">
        <f t="shared" si="80"/>
        <v>492</v>
      </c>
    </row>
    <row r="508" spans="1:18" ht="24" customHeight="1" outlineLevel="1">
      <c r="A508" s="16"/>
      <c r="B508" s="16"/>
      <c r="C508" s="102"/>
      <c r="D508" s="25" t="s">
        <v>397</v>
      </c>
      <c r="E508" s="26" t="s">
        <v>983</v>
      </c>
      <c r="F508" s="17"/>
      <c r="G508" s="17"/>
      <c r="H508" s="17"/>
      <c r="I508" s="17"/>
      <c r="J508" s="17"/>
      <c r="K508" s="17"/>
      <c r="L508" s="49"/>
      <c r="M508" s="18"/>
      <c r="N508" s="18"/>
      <c r="O508" s="72">
        <v>500</v>
      </c>
      <c r="P508" s="72">
        <v>550</v>
      </c>
      <c r="Q508" s="72">
        <f t="shared" si="88"/>
        <v>137</v>
      </c>
      <c r="R508" s="6">
        <f t="shared" si="80"/>
        <v>548</v>
      </c>
    </row>
    <row r="509" spans="1:18" ht="24" customHeight="1" outlineLevel="1">
      <c r="A509" s="16"/>
      <c r="B509" s="16"/>
      <c r="C509" s="102"/>
      <c r="D509" s="25" t="s">
        <v>378</v>
      </c>
      <c r="E509" s="26" t="s">
        <v>983</v>
      </c>
      <c r="F509" s="17"/>
      <c r="G509" s="17"/>
      <c r="H509" s="17"/>
      <c r="I509" s="17"/>
      <c r="J509" s="17"/>
      <c r="K509" s="17"/>
      <c r="L509" s="49"/>
      <c r="M509" s="18"/>
      <c r="N509" s="18"/>
      <c r="O509" s="72">
        <v>500</v>
      </c>
      <c r="P509" s="72">
        <v>550</v>
      </c>
      <c r="Q509" s="72">
        <f t="shared" si="88"/>
        <v>137</v>
      </c>
      <c r="R509" s="6">
        <f t="shared" si="80"/>
        <v>548</v>
      </c>
    </row>
    <row r="510" spans="1:18" ht="24" customHeight="1" outlineLevel="1">
      <c r="A510" s="16"/>
      <c r="B510" s="16"/>
      <c r="C510" s="102"/>
      <c r="D510" s="25" t="s">
        <v>379</v>
      </c>
      <c r="E510" s="26" t="s">
        <v>983</v>
      </c>
      <c r="F510" s="17"/>
      <c r="G510" s="17"/>
      <c r="H510" s="17"/>
      <c r="I510" s="17"/>
      <c r="J510" s="17"/>
      <c r="K510" s="17"/>
      <c r="L510" s="49"/>
      <c r="M510" s="18"/>
      <c r="N510" s="18"/>
      <c r="O510" s="72">
        <v>350</v>
      </c>
      <c r="P510" s="72">
        <v>385.00000000000006</v>
      </c>
      <c r="Q510" s="72">
        <f t="shared" si="88"/>
        <v>96</v>
      </c>
      <c r="R510" s="6">
        <f t="shared" si="80"/>
        <v>384</v>
      </c>
    </row>
    <row r="511" spans="1:18" ht="24" customHeight="1" outlineLevel="1">
      <c r="A511" s="16"/>
      <c r="B511" s="16"/>
      <c r="C511" s="102"/>
      <c r="D511" s="25" t="s">
        <v>381</v>
      </c>
      <c r="E511" s="26" t="s">
        <v>983</v>
      </c>
      <c r="F511" s="17"/>
      <c r="G511" s="17"/>
      <c r="H511" s="17"/>
      <c r="I511" s="17"/>
      <c r="J511" s="17"/>
      <c r="K511" s="17"/>
      <c r="L511" s="49"/>
      <c r="M511" s="18"/>
      <c r="N511" s="18"/>
      <c r="O511" s="72">
        <v>750</v>
      </c>
      <c r="P511" s="72">
        <v>825.00000000000011</v>
      </c>
      <c r="Q511" s="72">
        <f t="shared" si="88"/>
        <v>206</v>
      </c>
      <c r="R511" s="6">
        <f t="shared" si="80"/>
        <v>824</v>
      </c>
    </row>
    <row r="512" spans="1:18" ht="24" customHeight="1" outlineLevel="1" collapsed="1">
      <c r="A512" s="16"/>
      <c r="B512" s="16"/>
      <c r="C512" s="102"/>
      <c r="D512" s="25" t="s">
        <v>384</v>
      </c>
      <c r="E512" s="26" t="s">
        <v>983</v>
      </c>
      <c r="F512" s="17"/>
      <c r="G512" s="17"/>
      <c r="H512" s="17"/>
      <c r="I512" s="17"/>
      <c r="J512" s="17"/>
      <c r="K512" s="17"/>
      <c r="L512" s="49"/>
      <c r="M512" s="18"/>
      <c r="N512" s="18"/>
      <c r="O512" s="72">
        <v>300</v>
      </c>
      <c r="P512" s="72">
        <v>330</v>
      </c>
      <c r="Q512" s="72">
        <f t="shared" si="88"/>
        <v>82</v>
      </c>
      <c r="R512" s="6">
        <f t="shared" si="80"/>
        <v>328</v>
      </c>
    </row>
    <row r="513" spans="1:18" ht="24" customHeight="1" outlineLevel="1">
      <c r="A513" s="16"/>
      <c r="B513" s="16"/>
      <c r="C513" s="102"/>
      <c r="D513" s="25" t="s">
        <v>386</v>
      </c>
      <c r="E513" s="26" t="s">
        <v>983</v>
      </c>
      <c r="F513" s="17"/>
      <c r="G513" s="17"/>
      <c r="H513" s="17"/>
      <c r="I513" s="17"/>
      <c r="J513" s="17"/>
      <c r="K513" s="17"/>
      <c r="L513" s="49"/>
      <c r="M513" s="18"/>
      <c r="N513" s="18"/>
      <c r="O513" s="72">
        <v>250</v>
      </c>
      <c r="P513" s="72">
        <v>275</v>
      </c>
      <c r="Q513" s="72">
        <f t="shared" si="88"/>
        <v>68</v>
      </c>
      <c r="R513" s="6">
        <f t="shared" si="80"/>
        <v>272</v>
      </c>
    </row>
    <row r="514" spans="1:18" ht="24" customHeight="1" outlineLevel="1">
      <c r="A514" s="16"/>
      <c r="B514" s="16"/>
      <c r="C514" s="102"/>
      <c r="D514" s="25" t="s">
        <v>388</v>
      </c>
      <c r="E514" s="26" t="s">
        <v>983</v>
      </c>
      <c r="F514" s="17"/>
      <c r="G514" s="17"/>
      <c r="H514" s="17"/>
      <c r="I514" s="17"/>
      <c r="J514" s="17"/>
      <c r="K514" s="17"/>
      <c r="L514" s="49"/>
      <c r="M514" s="18"/>
      <c r="N514" s="18"/>
      <c r="O514" s="72">
        <v>300</v>
      </c>
      <c r="P514" s="72">
        <v>330</v>
      </c>
      <c r="Q514" s="72">
        <f t="shared" si="88"/>
        <v>82</v>
      </c>
      <c r="R514" s="6">
        <f t="shared" si="80"/>
        <v>328</v>
      </c>
    </row>
    <row r="515" spans="1:18" ht="24" customHeight="1" outlineLevel="1">
      <c r="A515" s="16"/>
      <c r="B515" s="16"/>
      <c r="C515" s="102"/>
      <c r="D515" s="25" t="s">
        <v>389</v>
      </c>
      <c r="E515" s="26" t="s">
        <v>983</v>
      </c>
      <c r="F515" s="17"/>
      <c r="G515" s="17"/>
      <c r="H515" s="17"/>
      <c r="I515" s="17"/>
      <c r="J515" s="17"/>
      <c r="K515" s="17"/>
      <c r="L515" s="49"/>
      <c r="M515" s="18"/>
      <c r="N515" s="18"/>
      <c r="O515" s="72">
        <v>250</v>
      </c>
      <c r="P515" s="72">
        <v>275</v>
      </c>
      <c r="Q515" s="72">
        <f t="shared" si="88"/>
        <v>68</v>
      </c>
      <c r="R515" s="6">
        <f t="shared" si="80"/>
        <v>272</v>
      </c>
    </row>
    <row r="516" spans="1:18" ht="24" customHeight="1" outlineLevel="1">
      <c r="A516" s="16"/>
      <c r="B516" s="16"/>
      <c r="C516" s="102"/>
      <c r="D516" s="25" t="s">
        <v>390</v>
      </c>
      <c r="E516" s="26" t="s">
        <v>983</v>
      </c>
      <c r="F516" s="17"/>
      <c r="G516" s="17"/>
      <c r="H516" s="17"/>
      <c r="I516" s="17"/>
      <c r="J516" s="17"/>
      <c r="K516" s="17"/>
      <c r="L516" s="49"/>
      <c r="M516" s="18"/>
      <c r="N516" s="18"/>
      <c r="O516" s="72">
        <v>300</v>
      </c>
      <c r="P516" s="72">
        <v>330</v>
      </c>
      <c r="Q516" s="72">
        <f t="shared" si="88"/>
        <v>82</v>
      </c>
      <c r="R516" s="6">
        <f t="shared" si="80"/>
        <v>328</v>
      </c>
    </row>
    <row r="517" spans="1:18" ht="24" customHeight="1" outlineLevel="1">
      <c r="A517" s="16"/>
      <c r="B517" s="16"/>
      <c r="C517" s="102"/>
      <c r="D517" s="25" t="s">
        <v>391</v>
      </c>
      <c r="E517" s="26" t="s">
        <v>983</v>
      </c>
      <c r="F517" s="17"/>
      <c r="G517" s="17"/>
      <c r="H517" s="17"/>
      <c r="I517" s="17"/>
      <c r="J517" s="17"/>
      <c r="K517" s="17"/>
      <c r="L517" s="49"/>
      <c r="M517" s="18"/>
      <c r="N517" s="18"/>
      <c r="O517" s="72">
        <v>300</v>
      </c>
      <c r="P517" s="72">
        <v>330</v>
      </c>
      <c r="Q517" s="72">
        <f t="shared" si="88"/>
        <v>82</v>
      </c>
      <c r="R517" s="6">
        <f t="shared" si="80"/>
        <v>328</v>
      </c>
    </row>
    <row r="518" spans="1:18" ht="24" customHeight="1" outlineLevel="1">
      <c r="A518" s="16"/>
      <c r="B518" s="16"/>
      <c r="C518" s="102"/>
      <c r="D518" s="25" t="s">
        <v>393</v>
      </c>
      <c r="E518" s="26" t="s">
        <v>983</v>
      </c>
      <c r="F518" s="17"/>
      <c r="G518" s="17"/>
      <c r="H518" s="17"/>
      <c r="I518" s="17"/>
      <c r="J518" s="17"/>
      <c r="K518" s="17"/>
      <c r="L518" s="49"/>
      <c r="M518" s="18"/>
      <c r="N518" s="18"/>
      <c r="O518" s="72">
        <v>350</v>
      </c>
      <c r="P518" s="72">
        <v>385.00000000000006</v>
      </c>
      <c r="Q518" s="72">
        <f t="shared" si="88"/>
        <v>96</v>
      </c>
      <c r="R518" s="6">
        <f t="shared" si="80"/>
        <v>384</v>
      </c>
    </row>
    <row r="519" spans="1:18" ht="24" customHeight="1" outlineLevel="1">
      <c r="A519" s="16"/>
      <c r="B519" s="16"/>
      <c r="C519" s="102"/>
      <c r="D519" s="25" t="s">
        <v>394</v>
      </c>
      <c r="E519" s="26" t="s">
        <v>983</v>
      </c>
      <c r="F519" s="17"/>
      <c r="G519" s="17"/>
      <c r="H519" s="17"/>
      <c r="I519" s="17"/>
      <c r="J519" s="17"/>
      <c r="K519" s="17"/>
      <c r="L519" s="49"/>
      <c r="M519" s="18"/>
      <c r="N519" s="18"/>
      <c r="O519" s="72">
        <v>300</v>
      </c>
      <c r="P519" s="72">
        <v>330</v>
      </c>
      <c r="Q519" s="72">
        <f t="shared" si="88"/>
        <v>82</v>
      </c>
      <c r="R519" s="6">
        <f t="shared" ref="R519:R582" si="89">Q519*4</f>
        <v>328</v>
      </c>
    </row>
    <row r="520" spans="1:18" ht="24" customHeight="1" outlineLevel="1">
      <c r="A520" s="16"/>
      <c r="B520" s="16"/>
      <c r="C520" s="102"/>
      <c r="D520" s="25" t="s">
        <v>395</v>
      </c>
      <c r="E520" s="26" t="s">
        <v>983</v>
      </c>
      <c r="F520" s="17"/>
      <c r="G520" s="17"/>
      <c r="H520" s="17"/>
      <c r="I520" s="17"/>
      <c r="J520" s="17"/>
      <c r="K520" s="17"/>
      <c r="L520" s="49"/>
      <c r="M520" s="18"/>
      <c r="N520" s="18"/>
      <c r="O520" s="72">
        <v>250</v>
      </c>
      <c r="P520" s="72">
        <v>275</v>
      </c>
      <c r="Q520" s="72">
        <f t="shared" si="88"/>
        <v>68</v>
      </c>
      <c r="R520" s="6">
        <f t="shared" si="89"/>
        <v>272</v>
      </c>
    </row>
    <row r="521" spans="1:18" ht="24" customHeight="1" outlineLevel="1">
      <c r="A521" s="16"/>
      <c r="B521" s="16"/>
      <c r="C521" s="102"/>
      <c r="D521" s="25" t="s">
        <v>396</v>
      </c>
      <c r="E521" s="26" t="s">
        <v>983</v>
      </c>
      <c r="F521" s="17"/>
      <c r="G521" s="17"/>
      <c r="H521" s="17"/>
      <c r="I521" s="17"/>
      <c r="J521" s="17"/>
      <c r="K521" s="17"/>
      <c r="L521" s="49"/>
      <c r="M521" s="18"/>
      <c r="N521" s="18"/>
      <c r="O521" s="72">
        <v>250</v>
      </c>
      <c r="P521" s="72">
        <v>275</v>
      </c>
      <c r="Q521" s="72">
        <f t="shared" si="88"/>
        <v>68</v>
      </c>
      <c r="R521" s="6">
        <f t="shared" si="89"/>
        <v>272</v>
      </c>
    </row>
    <row r="522" spans="1:18" ht="24" customHeight="1" outlineLevel="1">
      <c r="A522" s="16"/>
      <c r="B522" s="16"/>
      <c r="C522" s="102"/>
      <c r="D522" s="290" t="s">
        <v>977</v>
      </c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6">
        <f t="shared" si="89"/>
        <v>0</v>
      </c>
    </row>
    <row r="523" spans="1:18" ht="24" customHeight="1" outlineLevel="1">
      <c r="A523" s="16"/>
      <c r="B523" s="16"/>
      <c r="C523" s="102"/>
      <c r="D523" s="25" t="s">
        <v>1026</v>
      </c>
      <c r="E523" s="26" t="s">
        <v>1144</v>
      </c>
      <c r="F523" s="17"/>
      <c r="G523" s="17"/>
      <c r="H523" s="17"/>
      <c r="I523" s="17"/>
      <c r="J523" s="17"/>
      <c r="K523" s="17"/>
      <c r="L523" s="49"/>
      <c r="M523" s="18"/>
      <c r="N523" s="18"/>
      <c r="O523" s="72">
        <v>550</v>
      </c>
      <c r="P523" s="72">
        <v>605</v>
      </c>
      <c r="Q523" s="72">
        <f>ROUNDDOWN(P523/4,0)</f>
        <v>151</v>
      </c>
      <c r="R523" s="6">
        <f t="shared" si="89"/>
        <v>604</v>
      </c>
    </row>
    <row r="524" spans="1:18" ht="23.25" customHeight="1" outlineLevel="1">
      <c r="A524" s="16"/>
      <c r="B524" s="16"/>
      <c r="C524" s="102"/>
      <c r="D524" s="25" t="s">
        <v>1028</v>
      </c>
      <c r="E524" s="26" t="s">
        <v>1139</v>
      </c>
      <c r="F524" s="17"/>
      <c r="G524" s="17"/>
      <c r="H524" s="17"/>
      <c r="I524" s="17"/>
      <c r="J524" s="17"/>
      <c r="K524" s="17"/>
      <c r="L524" s="49"/>
      <c r="M524" s="18"/>
      <c r="N524" s="18"/>
      <c r="O524" s="72">
        <v>250</v>
      </c>
      <c r="P524" s="72">
        <v>275</v>
      </c>
      <c r="Q524" s="72">
        <f>ROUNDDOWN(P524/4,0)</f>
        <v>68</v>
      </c>
      <c r="R524" s="6">
        <f t="shared" si="89"/>
        <v>272</v>
      </c>
    </row>
    <row r="525" spans="1:18" ht="23.25" customHeight="1" outlineLevel="1">
      <c r="A525" s="16"/>
      <c r="B525" s="16"/>
      <c r="C525" s="102"/>
      <c r="D525" s="31" t="s">
        <v>1027</v>
      </c>
      <c r="E525" s="26" t="s">
        <v>1140</v>
      </c>
      <c r="F525" s="17"/>
      <c r="G525" s="17"/>
      <c r="H525" s="17"/>
      <c r="I525" s="17"/>
      <c r="J525" s="17"/>
      <c r="K525" s="17"/>
      <c r="L525" s="49"/>
      <c r="M525" s="18"/>
      <c r="N525" s="18"/>
      <c r="O525" s="72">
        <v>2000</v>
      </c>
      <c r="P525" s="72">
        <v>2200</v>
      </c>
      <c r="Q525" s="72">
        <f>ROUNDDOWN(P525/4,0)</f>
        <v>550</v>
      </c>
      <c r="R525" s="6">
        <f t="shared" si="89"/>
        <v>2200</v>
      </c>
    </row>
    <row r="526" spans="1:18" ht="24" customHeight="1" outlineLevel="1">
      <c r="A526" s="16"/>
      <c r="B526" s="16"/>
      <c r="C526" s="102"/>
      <c r="D526" s="292" t="s">
        <v>978</v>
      </c>
      <c r="E526" s="293"/>
      <c r="F526" s="293"/>
      <c r="G526" s="293"/>
      <c r="H526" s="293"/>
      <c r="I526" s="293"/>
      <c r="J526" s="293"/>
      <c r="K526" s="293"/>
      <c r="L526" s="293"/>
      <c r="M526" s="293"/>
      <c r="N526" s="293"/>
      <c r="O526" s="293"/>
      <c r="P526" s="293"/>
      <c r="Q526" s="293"/>
      <c r="R526" s="6">
        <f t="shared" si="89"/>
        <v>0</v>
      </c>
    </row>
    <row r="527" spans="1:18" ht="24" customHeight="1" outlineLevel="1">
      <c r="A527" s="16"/>
      <c r="B527" s="16"/>
      <c r="C527" s="102"/>
      <c r="D527" s="31" t="s">
        <v>398</v>
      </c>
      <c r="E527" s="26" t="s">
        <v>1142</v>
      </c>
      <c r="F527" s="17"/>
      <c r="G527" s="17"/>
      <c r="H527" s="17"/>
      <c r="I527" s="17"/>
      <c r="J527" s="17"/>
      <c r="K527" s="17"/>
      <c r="L527" s="49"/>
      <c r="M527" s="18"/>
      <c r="N527" s="18"/>
      <c r="O527" s="72">
        <v>40</v>
      </c>
      <c r="P527" s="72">
        <v>44</v>
      </c>
      <c r="Q527" s="72">
        <f>ROUNDDOWN(P527/4,0)</f>
        <v>11</v>
      </c>
      <c r="R527" s="6">
        <f t="shared" si="89"/>
        <v>44</v>
      </c>
    </row>
    <row r="528" spans="1:18" ht="24" customHeight="1" outlineLevel="1">
      <c r="A528" s="16"/>
      <c r="B528" s="16"/>
      <c r="C528" s="98"/>
      <c r="D528" s="31" t="s">
        <v>44</v>
      </c>
      <c r="E528" s="26" t="s">
        <v>1197</v>
      </c>
      <c r="F528" s="73"/>
      <c r="G528" s="73"/>
      <c r="H528" s="73"/>
      <c r="I528" s="73"/>
      <c r="J528" s="73"/>
      <c r="K528" s="73"/>
      <c r="L528" s="73"/>
      <c r="M528" s="79">
        <v>0</v>
      </c>
      <c r="N528" s="79">
        <v>0</v>
      </c>
      <c r="O528" s="72">
        <v>0</v>
      </c>
      <c r="P528" s="72">
        <v>0</v>
      </c>
      <c r="Q528" s="72">
        <v>0</v>
      </c>
      <c r="R528" s="6">
        <f t="shared" si="89"/>
        <v>0</v>
      </c>
    </row>
    <row r="529" spans="1:18" ht="24" customHeight="1">
      <c r="A529" s="16"/>
      <c r="B529" s="16"/>
      <c r="C529" s="91" t="s">
        <v>375</v>
      </c>
      <c r="D529" s="91" t="s">
        <v>45</v>
      </c>
      <c r="E529" s="89"/>
      <c r="F529" s="42">
        <f t="shared" ref="F529:O529" si="90">SUM(F498:F526)</f>
        <v>0</v>
      </c>
      <c r="G529" s="42">
        <f t="shared" si="90"/>
        <v>0</v>
      </c>
      <c r="H529" s="42">
        <f t="shared" si="90"/>
        <v>0</v>
      </c>
      <c r="I529" s="42">
        <f t="shared" si="90"/>
        <v>0</v>
      </c>
      <c r="J529" s="42">
        <f t="shared" si="90"/>
        <v>0</v>
      </c>
      <c r="K529" s="42">
        <f t="shared" si="90"/>
        <v>0</v>
      </c>
      <c r="L529" s="42">
        <f t="shared" si="90"/>
        <v>0</v>
      </c>
      <c r="M529" s="42">
        <f t="shared" si="90"/>
        <v>0</v>
      </c>
      <c r="N529" s="42">
        <f t="shared" si="90"/>
        <v>0</v>
      </c>
      <c r="O529" s="42">
        <f t="shared" si="90"/>
        <v>12260</v>
      </c>
      <c r="P529" s="42">
        <v>13486</v>
      </c>
      <c r="Q529" s="42">
        <f>SUM(Q498:Q526)</f>
        <v>3361</v>
      </c>
      <c r="R529" s="6">
        <f t="shared" si="89"/>
        <v>13444</v>
      </c>
    </row>
    <row r="530" spans="1:18" ht="24" customHeight="1" outlineLevel="1">
      <c r="A530" s="16"/>
      <c r="B530" s="16"/>
      <c r="C530" s="297" t="s">
        <v>399</v>
      </c>
      <c r="D530" s="15" t="s">
        <v>400</v>
      </c>
      <c r="E530" s="26"/>
      <c r="F530" s="17"/>
      <c r="G530" s="17"/>
      <c r="H530" s="17"/>
      <c r="I530" s="17"/>
      <c r="J530" s="17"/>
      <c r="K530" s="17"/>
      <c r="L530" s="49">
        <v>320</v>
      </c>
      <c r="M530" s="18"/>
      <c r="N530" s="18"/>
      <c r="O530" s="72">
        <f>SUM(F530:N530)</f>
        <v>320</v>
      </c>
      <c r="P530" s="72">
        <v>352</v>
      </c>
      <c r="Q530" s="72">
        <f>ROUNDDOWN(P530/4,0)</f>
        <v>88</v>
      </c>
      <c r="R530" s="6">
        <f t="shared" si="89"/>
        <v>352</v>
      </c>
    </row>
    <row r="531" spans="1:18" ht="24" customHeight="1" outlineLevel="1">
      <c r="A531" s="16"/>
      <c r="B531" s="16"/>
      <c r="C531" s="298"/>
      <c r="D531" s="288" t="s">
        <v>976</v>
      </c>
      <c r="E531" s="289"/>
      <c r="F531" s="289"/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6">
        <f t="shared" si="89"/>
        <v>0</v>
      </c>
    </row>
    <row r="532" spans="1:18" ht="24" customHeight="1" outlineLevel="1">
      <c r="A532" s="16"/>
      <c r="B532" s="16"/>
      <c r="C532" s="298"/>
      <c r="D532" s="25" t="s">
        <v>399</v>
      </c>
      <c r="E532" s="26" t="s">
        <v>59</v>
      </c>
      <c r="F532" s="17"/>
      <c r="G532" s="17"/>
      <c r="H532" s="17"/>
      <c r="I532" s="17"/>
      <c r="J532" s="17"/>
      <c r="K532" s="17"/>
      <c r="L532" s="49">
        <v>2500</v>
      </c>
      <c r="M532" s="18">
        <v>300</v>
      </c>
      <c r="N532" s="18">
        <v>100</v>
      </c>
      <c r="O532" s="72">
        <f t="shared" ref="O532:O550" si="91">SUM(L532:N532)</f>
        <v>2900</v>
      </c>
      <c r="P532" s="72">
        <v>3190.0000000000005</v>
      </c>
      <c r="Q532" s="72">
        <f t="shared" ref="Q532:Q550" si="92">ROUNDDOWN(P532/4,0)</f>
        <v>797</v>
      </c>
      <c r="R532" s="6">
        <f t="shared" si="89"/>
        <v>3188</v>
      </c>
    </row>
    <row r="533" spans="1:18" ht="24" customHeight="1" outlineLevel="1">
      <c r="A533" s="16"/>
      <c r="B533" s="16"/>
      <c r="C533" s="298"/>
      <c r="D533" s="25" t="s">
        <v>410</v>
      </c>
      <c r="E533" s="26" t="s">
        <v>989</v>
      </c>
      <c r="F533" s="17"/>
      <c r="G533" s="17"/>
      <c r="H533" s="17"/>
      <c r="I533" s="17"/>
      <c r="J533" s="17"/>
      <c r="K533" s="17"/>
      <c r="L533" s="49">
        <v>200</v>
      </c>
      <c r="M533" s="18">
        <v>80</v>
      </c>
      <c r="N533" s="18">
        <v>20</v>
      </c>
      <c r="O533" s="72">
        <f t="shared" si="91"/>
        <v>300</v>
      </c>
      <c r="P533" s="72">
        <v>330</v>
      </c>
      <c r="Q533" s="72">
        <f t="shared" si="92"/>
        <v>82</v>
      </c>
      <c r="R533" s="6">
        <f t="shared" si="89"/>
        <v>328</v>
      </c>
    </row>
    <row r="534" spans="1:18" ht="24" customHeight="1" outlineLevel="1">
      <c r="A534" s="16"/>
      <c r="B534" s="16"/>
      <c r="C534" s="298"/>
      <c r="D534" s="25" t="s">
        <v>411</v>
      </c>
      <c r="E534" s="26" t="s">
        <v>989</v>
      </c>
      <c r="F534" s="17"/>
      <c r="G534" s="17"/>
      <c r="H534" s="17"/>
      <c r="I534" s="17"/>
      <c r="J534" s="17"/>
      <c r="K534" s="17"/>
      <c r="L534" s="49">
        <v>200</v>
      </c>
      <c r="M534" s="18">
        <v>80</v>
      </c>
      <c r="N534" s="18">
        <v>20</v>
      </c>
      <c r="O534" s="72">
        <f t="shared" si="91"/>
        <v>300</v>
      </c>
      <c r="P534" s="72">
        <v>330</v>
      </c>
      <c r="Q534" s="72">
        <f t="shared" si="92"/>
        <v>82</v>
      </c>
      <c r="R534" s="6">
        <f t="shared" si="89"/>
        <v>328</v>
      </c>
    </row>
    <row r="535" spans="1:18" ht="24" customHeight="1" outlineLevel="1">
      <c r="A535" s="16"/>
      <c r="B535" s="16"/>
      <c r="C535" s="298"/>
      <c r="D535" s="25" t="s">
        <v>403</v>
      </c>
      <c r="E535" s="26" t="s">
        <v>989</v>
      </c>
      <c r="F535" s="17"/>
      <c r="G535" s="17"/>
      <c r="H535" s="17"/>
      <c r="I535" s="17"/>
      <c r="J535" s="17"/>
      <c r="K535" s="17"/>
      <c r="L535" s="49">
        <v>450</v>
      </c>
      <c r="M535" s="18">
        <v>65</v>
      </c>
      <c r="N535" s="18">
        <v>20</v>
      </c>
      <c r="O535" s="72">
        <f t="shared" si="91"/>
        <v>535</v>
      </c>
      <c r="P535" s="72">
        <v>588.5</v>
      </c>
      <c r="Q535" s="72">
        <f t="shared" si="92"/>
        <v>147</v>
      </c>
      <c r="R535" s="6">
        <f t="shared" si="89"/>
        <v>588</v>
      </c>
    </row>
    <row r="536" spans="1:18" ht="24" customHeight="1" outlineLevel="1">
      <c r="A536" s="16"/>
      <c r="B536" s="16"/>
      <c r="C536" s="298"/>
      <c r="D536" s="25" t="s">
        <v>405</v>
      </c>
      <c r="E536" s="26" t="s">
        <v>989</v>
      </c>
      <c r="F536" s="17"/>
      <c r="G536" s="17"/>
      <c r="H536" s="17"/>
      <c r="I536" s="17"/>
      <c r="J536" s="17"/>
      <c r="K536" s="17"/>
      <c r="L536" s="49">
        <v>400</v>
      </c>
      <c r="M536" s="18">
        <v>80</v>
      </c>
      <c r="N536" s="18">
        <v>20</v>
      </c>
      <c r="O536" s="72">
        <f t="shared" si="91"/>
        <v>500</v>
      </c>
      <c r="P536" s="72">
        <v>550</v>
      </c>
      <c r="Q536" s="72">
        <f t="shared" si="92"/>
        <v>137</v>
      </c>
      <c r="R536" s="6">
        <f t="shared" si="89"/>
        <v>548</v>
      </c>
    </row>
    <row r="537" spans="1:18" ht="24" customHeight="1" outlineLevel="1">
      <c r="A537" s="16"/>
      <c r="B537" s="16"/>
      <c r="C537" s="298"/>
      <c r="D537" s="25" t="s">
        <v>412</v>
      </c>
      <c r="E537" s="26" t="s">
        <v>984</v>
      </c>
      <c r="F537" s="17"/>
      <c r="G537" s="17"/>
      <c r="H537" s="17"/>
      <c r="I537" s="17"/>
      <c r="J537" s="17"/>
      <c r="K537" s="17"/>
      <c r="L537" s="49">
        <v>120</v>
      </c>
      <c r="M537" s="18">
        <v>80</v>
      </c>
      <c r="N537" s="18">
        <v>20</v>
      </c>
      <c r="O537" s="72">
        <f t="shared" si="91"/>
        <v>220</v>
      </c>
      <c r="P537" s="72">
        <v>242.00000000000003</v>
      </c>
      <c r="Q537" s="72">
        <f t="shared" si="92"/>
        <v>60</v>
      </c>
      <c r="R537" s="6">
        <f t="shared" si="89"/>
        <v>240</v>
      </c>
    </row>
    <row r="538" spans="1:18" ht="24" customHeight="1" outlineLevel="1">
      <c r="A538" s="16"/>
      <c r="B538" s="16"/>
      <c r="C538" s="298"/>
      <c r="D538" s="25" t="s">
        <v>413</v>
      </c>
      <c r="E538" s="26" t="s">
        <v>984</v>
      </c>
      <c r="F538" s="17"/>
      <c r="G538" s="17"/>
      <c r="H538" s="17"/>
      <c r="I538" s="17"/>
      <c r="J538" s="17"/>
      <c r="K538" s="17"/>
      <c r="L538" s="49">
        <v>230</v>
      </c>
      <c r="M538" s="18">
        <v>125</v>
      </c>
      <c r="N538" s="18">
        <v>20</v>
      </c>
      <c r="O538" s="72">
        <f t="shared" si="91"/>
        <v>375</v>
      </c>
      <c r="P538" s="72">
        <v>412.50000000000006</v>
      </c>
      <c r="Q538" s="72">
        <f t="shared" si="92"/>
        <v>103</v>
      </c>
      <c r="R538" s="6">
        <f t="shared" si="89"/>
        <v>412</v>
      </c>
    </row>
    <row r="539" spans="1:18" ht="24" customHeight="1" outlineLevel="1">
      <c r="A539" s="16"/>
      <c r="B539" s="16"/>
      <c r="C539" s="298"/>
      <c r="D539" s="25" t="s">
        <v>404</v>
      </c>
      <c r="E539" s="26" t="s">
        <v>983</v>
      </c>
      <c r="F539" s="17"/>
      <c r="G539" s="17"/>
      <c r="H539" s="17"/>
      <c r="I539" s="17"/>
      <c r="J539" s="17"/>
      <c r="K539" s="17"/>
      <c r="L539" s="49">
        <v>150</v>
      </c>
      <c r="M539" s="18">
        <v>80</v>
      </c>
      <c r="N539" s="18">
        <v>20</v>
      </c>
      <c r="O539" s="72">
        <f t="shared" si="91"/>
        <v>250</v>
      </c>
      <c r="P539" s="72">
        <v>275</v>
      </c>
      <c r="Q539" s="72">
        <f t="shared" si="92"/>
        <v>68</v>
      </c>
      <c r="R539" s="6">
        <f t="shared" si="89"/>
        <v>272</v>
      </c>
    </row>
    <row r="540" spans="1:18" ht="24" customHeight="1" outlineLevel="1">
      <c r="A540" s="16"/>
      <c r="B540" s="16"/>
      <c r="C540" s="298"/>
      <c r="D540" s="25" t="s">
        <v>406</v>
      </c>
      <c r="E540" s="26" t="s">
        <v>983</v>
      </c>
      <c r="F540" s="17"/>
      <c r="G540" s="17"/>
      <c r="H540" s="17"/>
      <c r="I540" s="17"/>
      <c r="J540" s="17"/>
      <c r="K540" s="17"/>
      <c r="L540" s="49">
        <v>100</v>
      </c>
      <c r="M540" s="18">
        <v>25</v>
      </c>
      <c r="N540" s="18">
        <v>10</v>
      </c>
      <c r="O540" s="72">
        <f t="shared" si="91"/>
        <v>135</v>
      </c>
      <c r="P540" s="72">
        <v>148.5</v>
      </c>
      <c r="Q540" s="72">
        <f t="shared" si="92"/>
        <v>37</v>
      </c>
      <c r="R540" s="6">
        <f t="shared" si="89"/>
        <v>148</v>
      </c>
    </row>
    <row r="541" spans="1:18" s="38" customFormat="1" ht="24" customHeight="1" outlineLevel="1" collapsed="1">
      <c r="A541" s="169"/>
      <c r="B541" s="169"/>
      <c r="C541" s="298"/>
      <c r="D541" s="25" t="s">
        <v>407</v>
      </c>
      <c r="E541" s="26" t="s">
        <v>983</v>
      </c>
      <c r="F541" s="17"/>
      <c r="G541" s="17"/>
      <c r="H541" s="17"/>
      <c r="I541" s="17"/>
      <c r="J541" s="17"/>
      <c r="K541" s="17"/>
      <c r="L541" s="49">
        <v>100</v>
      </c>
      <c r="M541" s="18">
        <v>60</v>
      </c>
      <c r="N541" s="18">
        <v>20</v>
      </c>
      <c r="O541" s="72">
        <f t="shared" si="91"/>
        <v>180</v>
      </c>
      <c r="P541" s="72">
        <v>198.00000000000003</v>
      </c>
      <c r="Q541" s="72">
        <f t="shared" si="92"/>
        <v>49</v>
      </c>
      <c r="R541" s="6">
        <f t="shared" si="89"/>
        <v>196</v>
      </c>
    </row>
    <row r="542" spans="1:18" ht="24" customHeight="1" outlineLevel="1">
      <c r="A542" s="16"/>
      <c r="B542" s="16"/>
      <c r="C542" s="298"/>
      <c r="D542" s="25" t="s">
        <v>408</v>
      </c>
      <c r="E542" s="26" t="s">
        <v>983</v>
      </c>
      <c r="F542" s="17"/>
      <c r="G542" s="17"/>
      <c r="H542" s="17"/>
      <c r="I542" s="17"/>
      <c r="J542" s="17"/>
      <c r="K542" s="17"/>
      <c r="L542" s="49">
        <v>100</v>
      </c>
      <c r="M542" s="18">
        <v>80</v>
      </c>
      <c r="N542" s="18">
        <v>20</v>
      </c>
      <c r="O542" s="72">
        <f t="shared" si="91"/>
        <v>200</v>
      </c>
      <c r="P542" s="72">
        <v>220.00000000000003</v>
      </c>
      <c r="Q542" s="72">
        <f t="shared" si="92"/>
        <v>55</v>
      </c>
      <c r="R542" s="6">
        <f t="shared" si="89"/>
        <v>220</v>
      </c>
    </row>
    <row r="543" spans="1:18" ht="24" customHeight="1" outlineLevel="1">
      <c r="A543" s="16"/>
      <c r="B543" s="16"/>
      <c r="C543" s="298"/>
      <c r="D543" s="25" t="s">
        <v>409</v>
      </c>
      <c r="E543" s="26" t="s">
        <v>983</v>
      </c>
      <c r="F543" s="17"/>
      <c r="G543" s="17"/>
      <c r="H543" s="17"/>
      <c r="I543" s="17"/>
      <c r="J543" s="17"/>
      <c r="K543" s="17"/>
      <c r="L543" s="49">
        <v>100</v>
      </c>
      <c r="M543" s="18">
        <v>80</v>
      </c>
      <c r="N543" s="18">
        <v>20</v>
      </c>
      <c r="O543" s="72">
        <f t="shared" si="91"/>
        <v>200</v>
      </c>
      <c r="P543" s="72">
        <v>220.00000000000003</v>
      </c>
      <c r="Q543" s="72">
        <f t="shared" si="92"/>
        <v>55</v>
      </c>
      <c r="R543" s="6">
        <f t="shared" si="89"/>
        <v>220</v>
      </c>
    </row>
    <row r="544" spans="1:18" ht="24" customHeight="1" outlineLevel="1">
      <c r="A544" s="16"/>
      <c r="B544" s="16"/>
      <c r="C544" s="298"/>
      <c r="D544" s="25" t="s">
        <v>414</v>
      </c>
      <c r="E544" s="26" t="s">
        <v>983</v>
      </c>
      <c r="F544" s="17"/>
      <c r="G544" s="17"/>
      <c r="H544" s="17"/>
      <c r="I544" s="17"/>
      <c r="J544" s="17"/>
      <c r="K544" s="17"/>
      <c r="L544" s="49">
        <v>104</v>
      </c>
      <c r="M544" s="18">
        <v>33</v>
      </c>
      <c r="N544" s="18">
        <v>20</v>
      </c>
      <c r="O544" s="72">
        <f t="shared" si="91"/>
        <v>157</v>
      </c>
      <c r="P544" s="72">
        <v>172.70000000000002</v>
      </c>
      <c r="Q544" s="72">
        <f t="shared" si="92"/>
        <v>43</v>
      </c>
      <c r="R544" s="6">
        <f t="shared" si="89"/>
        <v>172</v>
      </c>
    </row>
    <row r="545" spans="1:18" ht="24" customHeight="1" outlineLevel="1">
      <c r="A545" s="16"/>
      <c r="B545" s="16"/>
      <c r="C545" s="298"/>
      <c r="D545" s="25" t="s">
        <v>401</v>
      </c>
      <c r="E545" s="26" t="s">
        <v>983</v>
      </c>
      <c r="F545" s="17"/>
      <c r="G545" s="17"/>
      <c r="H545" s="17"/>
      <c r="I545" s="17"/>
      <c r="J545" s="17"/>
      <c r="K545" s="17"/>
      <c r="L545" s="49">
        <v>120</v>
      </c>
      <c r="M545" s="18">
        <v>20</v>
      </c>
      <c r="N545" s="18">
        <v>10</v>
      </c>
      <c r="O545" s="72">
        <f t="shared" si="91"/>
        <v>150</v>
      </c>
      <c r="P545" s="72">
        <v>165</v>
      </c>
      <c r="Q545" s="72">
        <f t="shared" si="92"/>
        <v>41</v>
      </c>
      <c r="R545" s="6">
        <f t="shared" si="89"/>
        <v>164</v>
      </c>
    </row>
    <row r="546" spans="1:18" ht="24" customHeight="1" outlineLevel="1">
      <c r="A546" s="16"/>
      <c r="B546" s="16"/>
      <c r="C546" s="298"/>
      <c r="D546" s="25" t="s">
        <v>402</v>
      </c>
      <c r="E546" s="26" t="s">
        <v>983</v>
      </c>
      <c r="F546" s="17"/>
      <c r="G546" s="17"/>
      <c r="H546" s="17"/>
      <c r="I546" s="17"/>
      <c r="J546" s="17"/>
      <c r="K546" s="17"/>
      <c r="L546" s="49">
        <v>140</v>
      </c>
      <c r="M546" s="18">
        <v>40</v>
      </c>
      <c r="N546" s="18">
        <v>20</v>
      </c>
      <c r="O546" s="72">
        <f t="shared" si="91"/>
        <v>200</v>
      </c>
      <c r="P546" s="72">
        <v>220.00000000000003</v>
      </c>
      <c r="Q546" s="72">
        <f t="shared" si="92"/>
        <v>55</v>
      </c>
      <c r="R546" s="6">
        <f t="shared" si="89"/>
        <v>220</v>
      </c>
    </row>
    <row r="547" spans="1:18" ht="24" customHeight="1" outlineLevel="1">
      <c r="A547" s="16"/>
      <c r="B547" s="16"/>
      <c r="C547" s="298"/>
      <c r="D547" s="25" t="s">
        <v>415</v>
      </c>
      <c r="E547" s="26" t="s">
        <v>983</v>
      </c>
      <c r="F547" s="17"/>
      <c r="G547" s="17"/>
      <c r="H547" s="17"/>
      <c r="I547" s="17"/>
      <c r="J547" s="17"/>
      <c r="K547" s="17"/>
      <c r="L547" s="49">
        <v>103</v>
      </c>
      <c r="M547" s="18">
        <v>27</v>
      </c>
      <c r="N547" s="18">
        <v>20</v>
      </c>
      <c r="O547" s="72">
        <f t="shared" si="91"/>
        <v>150</v>
      </c>
      <c r="P547" s="72">
        <v>165</v>
      </c>
      <c r="Q547" s="72">
        <f t="shared" si="92"/>
        <v>41</v>
      </c>
      <c r="R547" s="6">
        <f t="shared" si="89"/>
        <v>164</v>
      </c>
    </row>
    <row r="548" spans="1:18" ht="24" customHeight="1" outlineLevel="1">
      <c r="A548" s="16"/>
      <c r="B548" s="16"/>
      <c r="C548" s="298"/>
      <c r="D548" s="25" t="s">
        <v>416</v>
      </c>
      <c r="E548" s="26" t="s">
        <v>983</v>
      </c>
      <c r="F548" s="17"/>
      <c r="G548" s="17"/>
      <c r="H548" s="17"/>
      <c r="I548" s="17"/>
      <c r="J548" s="17"/>
      <c r="K548" s="17"/>
      <c r="L548" s="49">
        <v>100</v>
      </c>
      <c r="M548" s="18">
        <v>60</v>
      </c>
      <c r="N548" s="18">
        <v>20</v>
      </c>
      <c r="O548" s="72">
        <f t="shared" si="91"/>
        <v>180</v>
      </c>
      <c r="P548" s="72">
        <v>198.00000000000003</v>
      </c>
      <c r="Q548" s="72">
        <f t="shared" si="92"/>
        <v>49</v>
      </c>
      <c r="R548" s="6">
        <f t="shared" si="89"/>
        <v>196</v>
      </c>
    </row>
    <row r="549" spans="1:18" ht="24" customHeight="1" outlineLevel="1">
      <c r="A549" s="16"/>
      <c r="B549" s="16"/>
      <c r="C549" s="298"/>
      <c r="D549" s="25" t="s">
        <v>417</v>
      </c>
      <c r="E549" s="26" t="s">
        <v>983</v>
      </c>
      <c r="F549" s="17"/>
      <c r="G549" s="17"/>
      <c r="H549" s="17"/>
      <c r="I549" s="17"/>
      <c r="J549" s="17"/>
      <c r="K549" s="17"/>
      <c r="L549" s="49">
        <v>73</v>
      </c>
      <c r="M549" s="18">
        <v>47</v>
      </c>
      <c r="N549" s="18">
        <v>20</v>
      </c>
      <c r="O549" s="72">
        <f t="shared" si="91"/>
        <v>140</v>
      </c>
      <c r="P549" s="72">
        <v>154</v>
      </c>
      <c r="Q549" s="72">
        <f t="shared" si="92"/>
        <v>38</v>
      </c>
      <c r="R549" s="6">
        <f t="shared" si="89"/>
        <v>152</v>
      </c>
    </row>
    <row r="550" spans="1:18" ht="24" customHeight="1" outlineLevel="1">
      <c r="A550" s="16"/>
      <c r="B550" s="16"/>
      <c r="C550" s="298"/>
      <c r="D550" s="31" t="s">
        <v>418</v>
      </c>
      <c r="E550" s="26" t="s">
        <v>986</v>
      </c>
      <c r="F550" s="17"/>
      <c r="G550" s="17"/>
      <c r="H550" s="17"/>
      <c r="I550" s="17"/>
      <c r="J550" s="17"/>
      <c r="K550" s="17"/>
      <c r="L550" s="49">
        <v>45</v>
      </c>
      <c r="M550" s="18">
        <v>0</v>
      </c>
      <c r="N550" s="18">
        <v>0</v>
      </c>
      <c r="O550" s="72">
        <f t="shared" si="91"/>
        <v>45</v>
      </c>
      <c r="P550" s="72">
        <v>49.500000000000007</v>
      </c>
      <c r="Q550" s="72">
        <f t="shared" si="92"/>
        <v>12</v>
      </c>
      <c r="R550" s="6">
        <f t="shared" si="89"/>
        <v>48</v>
      </c>
    </row>
    <row r="551" spans="1:18" ht="24" customHeight="1" outlineLevel="1">
      <c r="A551" s="16"/>
      <c r="B551" s="16"/>
      <c r="C551" s="298"/>
      <c r="D551" s="290" t="s">
        <v>977</v>
      </c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6">
        <f t="shared" si="89"/>
        <v>0</v>
      </c>
    </row>
    <row r="552" spans="1:18" ht="24" customHeight="1" outlineLevel="1">
      <c r="A552" s="16"/>
      <c r="B552" s="16"/>
      <c r="C552" s="298"/>
      <c r="D552" s="15" t="s">
        <v>419</v>
      </c>
      <c r="E552" s="26" t="s">
        <v>1142</v>
      </c>
      <c r="F552" s="17"/>
      <c r="G552" s="17"/>
      <c r="H552" s="17"/>
      <c r="I552" s="17"/>
      <c r="J552" s="17"/>
      <c r="K552" s="17"/>
      <c r="L552" s="49">
        <v>300</v>
      </c>
      <c r="M552" s="18">
        <v>0</v>
      </c>
      <c r="N552" s="18">
        <v>0</v>
      </c>
      <c r="O552" s="72">
        <f>SUM(L552:N552)</f>
        <v>300</v>
      </c>
      <c r="P552" s="72">
        <v>330</v>
      </c>
      <c r="Q552" s="72">
        <f>ROUNDDOWN(P552/4,0)</f>
        <v>82</v>
      </c>
      <c r="R552" s="6">
        <f t="shared" si="89"/>
        <v>328</v>
      </c>
    </row>
    <row r="553" spans="1:18" ht="23.45" customHeight="1" outlineLevel="1">
      <c r="A553" s="170" t="s">
        <v>1268</v>
      </c>
      <c r="B553" s="16"/>
      <c r="C553" s="298"/>
      <c r="D553" s="31" t="s">
        <v>398</v>
      </c>
      <c r="E553" s="26" t="s">
        <v>1142</v>
      </c>
      <c r="F553" s="94" t="s">
        <v>1147</v>
      </c>
      <c r="G553" s="17"/>
      <c r="H553" s="17"/>
      <c r="I553" s="17"/>
      <c r="J553" s="17"/>
      <c r="K553" s="17"/>
      <c r="L553" s="49">
        <v>30</v>
      </c>
      <c r="M553" s="18">
        <v>0</v>
      </c>
      <c r="N553" s="18">
        <v>0</v>
      </c>
      <c r="O553" s="72">
        <f>SUM(L553:N553)</f>
        <v>30</v>
      </c>
      <c r="P553" s="72">
        <v>33</v>
      </c>
      <c r="Q553" s="72">
        <f>ROUNDDOWN(P553/4,0)</f>
        <v>8</v>
      </c>
      <c r="R553" s="6">
        <f t="shared" si="89"/>
        <v>32</v>
      </c>
    </row>
    <row r="554" spans="1:18" ht="24" customHeight="1" outlineLevel="1">
      <c r="A554" s="170" t="s">
        <v>1268</v>
      </c>
      <c r="B554" s="16"/>
      <c r="C554" s="298"/>
      <c r="D554" s="15" t="s">
        <v>420</v>
      </c>
      <c r="E554" s="26" t="s">
        <v>1139</v>
      </c>
      <c r="F554" s="94" t="s">
        <v>1147</v>
      </c>
      <c r="G554" s="17"/>
      <c r="H554" s="17"/>
      <c r="I554" s="17"/>
      <c r="J554" s="17"/>
      <c r="K554" s="17"/>
      <c r="L554" s="49">
        <v>50</v>
      </c>
      <c r="M554" s="18">
        <v>0</v>
      </c>
      <c r="N554" s="18">
        <v>0</v>
      </c>
      <c r="O554" s="72">
        <f>SUM(L554:N554)</f>
        <v>50</v>
      </c>
      <c r="P554" s="72">
        <v>55.000000000000007</v>
      </c>
      <c r="Q554" s="72">
        <f>ROUNDDOWN(P554/4,0)</f>
        <v>13</v>
      </c>
      <c r="R554" s="6">
        <f t="shared" si="89"/>
        <v>52</v>
      </c>
    </row>
    <row r="555" spans="1:18" ht="24" customHeight="1" outlineLevel="1">
      <c r="A555" s="170"/>
      <c r="B555" s="16"/>
      <c r="C555" s="298"/>
      <c r="D555" s="25" t="s">
        <v>1029</v>
      </c>
      <c r="E555" s="26" t="s">
        <v>1139</v>
      </c>
      <c r="F555" s="17"/>
      <c r="G555" s="17"/>
      <c r="H555" s="17"/>
      <c r="I555" s="17"/>
      <c r="J555" s="17"/>
      <c r="K555" s="17"/>
      <c r="L555" s="49">
        <v>500</v>
      </c>
      <c r="M555" s="18">
        <v>0</v>
      </c>
      <c r="N555" s="18">
        <v>0</v>
      </c>
      <c r="O555" s="72">
        <f>SUM(L555:N555)</f>
        <v>500</v>
      </c>
      <c r="P555" s="72">
        <v>550</v>
      </c>
      <c r="Q555" s="72">
        <f>ROUNDDOWN(P555/4,0)</f>
        <v>137</v>
      </c>
      <c r="R555" s="6">
        <f t="shared" si="89"/>
        <v>548</v>
      </c>
    </row>
    <row r="556" spans="1:18" ht="24" customHeight="1" outlineLevel="1">
      <c r="A556" s="170" t="s">
        <v>1268</v>
      </c>
      <c r="B556" s="16"/>
      <c r="C556" s="298"/>
      <c r="D556" s="31" t="s">
        <v>540</v>
      </c>
      <c r="E556" s="26" t="s">
        <v>1140</v>
      </c>
      <c r="F556" s="94" t="s">
        <v>1147</v>
      </c>
      <c r="G556" s="17"/>
      <c r="H556" s="17"/>
      <c r="I556" s="17"/>
      <c r="J556" s="17"/>
      <c r="K556" s="17"/>
      <c r="L556" s="49">
        <v>560</v>
      </c>
      <c r="M556" s="18">
        <v>0</v>
      </c>
      <c r="N556" s="18">
        <v>0</v>
      </c>
      <c r="O556" s="72">
        <f>SUM(L556:N556)</f>
        <v>560</v>
      </c>
      <c r="P556" s="72">
        <v>616</v>
      </c>
      <c r="Q556" s="72">
        <f>ROUNDDOWN(P556/4,0)</f>
        <v>154</v>
      </c>
      <c r="R556" s="6">
        <f t="shared" si="89"/>
        <v>616</v>
      </c>
    </row>
    <row r="557" spans="1:18" ht="24" customHeight="1" outlineLevel="1">
      <c r="A557" s="16"/>
      <c r="B557" s="16"/>
      <c r="C557" s="298"/>
      <c r="D557" s="292" t="s">
        <v>978</v>
      </c>
      <c r="E557" s="293"/>
      <c r="F557" s="293"/>
      <c r="G557" s="293"/>
      <c r="H557" s="293"/>
      <c r="I557" s="293"/>
      <c r="J557" s="293"/>
      <c r="K557" s="293"/>
      <c r="L557" s="293"/>
      <c r="M557" s="293"/>
      <c r="N557" s="293"/>
      <c r="O557" s="293"/>
      <c r="P557" s="293"/>
      <c r="Q557" s="293"/>
      <c r="R557" s="6">
        <f t="shared" si="89"/>
        <v>0</v>
      </c>
    </row>
    <row r="558" spans="1:18" ht="24" customHeight="1" outlineLevel="1">
      <c r="A558" s="16"/>
      <c r="B558" s="16"/>
      <c r="C558" s="299"/>
      <c r="D558" s="15" t="s">
        <v>44</v>
      </c>
      <c r="E558" s="26" t="s">
        <v>1197</v>
      </c>
      <c r="F558" s="73"/>
      <c r="G558" s="73"/>
      <c r="H558" s="73"/>
      <c r="I558" s="73"/>
      <c r="J558" s="73"/>
      <c r="K558" s="73"/>
      <c r="L558" s="73"/>
      <c r="M558" s="18">
        <v>0</v>
      </c>
      <c r="N558" s="18">
        <v>0</v>
      </c>
      <c r="O558" s="72">
        <v>0</v>
      </c>
      <c r="P558" s="72">
        <v>0</v>
      </c>
      <c r="Q558" s="72">
        <v>0</v>
      </c>
      <c r="R558" s="6">
        <f t="shared" si="89"/>
        <v>0</v>
      </c>
    </row>
    <row r="559" spans="1:18" ht="24" customHeight="1">
      <c r="A559" s="16"/>
      <c r="B559" s="16"/>
      <c r="C559" s="91" t="s">
        <v>399</v>
      </c>
      <c r="D559" s="91" t="s">
        <v>45</v>
      </c>
      <c r="E559" s="89"/>
      <c r="F559" s="37">
        <f t="shared" ref="F559:O559" si="93">SUM(F530:F558)</f>
        <v>0</v>
      </c>
      <c r="G559" s="37">
        <f t="shared" si="93"/>
        <v>0</v>
      </c>
      <c r="H559" s="37">
        <f t="shared" si="93"/>
        <v>0</v>
      </c>
      <c r="I559" s="37">
        <f t="shared" si="93"/>
        <v>0</v>
      </c>
      <c r="J559" s="37">
        <f t="shared" si="93"/>
        <v>0</v>
      </c>
      <c r="K559" s="37">
        <f t="shared" si="93"/>
        <v>0</v>
      </c>
      <c r="L559" s="37">
        <f t="shared" si="93"/>
        <v>7095</v>
      </c>
      <c r="M559" s="37">
        <f t="shared" si="93"/>
        <v>1362</v>
      </c>
      <c r="N559" s="37">
        <f t="shared" si="93"/>
        <v>420</v>
      </c>
      <c r="O559" s="37">
        <f t="shared" si="93"/>
        <v>8877</v>
      </c>
      <c r="P559" s="37">
        <v>9764.7000000000007</v>
      </c>
      <c r="Q559" s="37">
        <f>SUM(Q530:Q558)</f>
        <v>2433</v>
      </c>
      <c r="R559" s="6">
        <f t="shared" si="89"/>
        <v>9732</v>
      </c>
    </row>
    <row r="560" spans="1:18" ht="24" customHeight="1" outlineLevel="1" collapsed="1">
      <c r="A560" s="16"/>
      <c r="B560" s="16"/>
      <c r="C560" s="297" t="s">
        <v>421</v>
      </c>
      <c r="D560" s="15" t="s">
        <v>422</v>
      </c>
      <c r="E560" s="26"/>
      <c r="F560" s="17"/>
      <c r="G560" s="17"/>
      <c r="H560" s="17"/>
      <c r="I560" s="17"/>
      <c r="J560" s="17"/>
      <c r="K560" s="17"/>
      <c r="L560" s="49">
        <v>70</v>
      </c>
      <c r="M560" s="18">
        <v>0</v>
      </c>
      <c r="N560" s="18">
        <v>0</v>
      </c>
      <c r="O560" s="72">
        <f>SUM(F560:N560)</f>
        <v>70</v>
      </c>
      <c r="P560" s="72">
        <v>77</v>
      </c>
      <c r="Q560" s="72">
        <f>ROUNDDOWN(P560/4,0)</f>
        <v>19</v>
      </c>
      <c r="R560" s="6">
        <f t="shared" si="89"/>
        <v>76</v>
      </c>
    </row>
    <row r="561" spans="1:18" ht="42.75" customHeight="1" outlineLevel="1">
      <c r="A561" s="16"/>
      <c r="B561" s="16"/>
      <c r="C561" s="298"/>
      <c r="D561" s="150" t="s">
        <v>976</v>
      </c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6">
        <f t="shared" si="89"/>
        <v>0</v>
      </c>
    </row>
    <row r="562" spans="1:18" ht="24" customHeight="1" outlineLevel="1">
      <c r="A562" s="16"/>
      <c r="B562" s="16"/>
      <c r="C562" s="298"/>
      <c r="D562" s="25" t="s">
        <v>421</v>
      </c>
      <c r="E562" s="26" t="s">
        <v>32</v>
      </c>
      <c r="F562" s="17"/>
      <c r="G562" s="17"/>
      <c r="H562" s="17"/>
      <c r="I562" s="17"/>
      <c r="J562" s="17"/>
      <c r="K562" s="17"/>
      <c r="L562" s="49">
        <v>500</v>
      </c>
      <c r="M562" s="18">
        <v>81</v>
      </c>
      <c r="N562" s="18">
        <v>175</v>
      </c>
      <c r="O562" s="72">
        <f t="shared" ref="O562:O574" si="94">SUM(L562:N562)</f>
        <v>756</v>
      </c>
      <c r="P562" s="72">
        <v>831.6</v>
      </c>
      <c r="Q562" s="72">
        <f t="shared" ref="Q562:Q574" si="95">ROUNDDOWN(P562/4,0)</f>
        <v>207</v>
      </c>
      <c r="R562" s="6">
        <f t="shared" si="89"/>
        <v>828</v>
      </c>
    </row>
    <row r="563" spans="1:18" ht="24" customHeight="1" outlineLevel="1">
      <c r="A563" s="16"/>
      <c r="B563" s="16"/>
      <c r="C563" s="298"/>
      <c r="D563" s="25" t="s">
        <v>426</v>
      </c>
      <c r="E563" s="26" t="s">
        <v>984</v>
      </c>
      <c r="F563" s="17"/>
      <c r="G563" s="17"/>
      <c r="H563" s="17"/>
      <c r="I563" s="17"/>
      <c r="J563" s="17"/>
      <c r="K563" s="17"/>
      <c r="L563" s="49">
        <v>200</v>
      </c>
      <c r="M563" s="18">
        <v>14</v>
      </c>
      <c r="N563" s="18">
        <v>15</v>
      </c>
      <c r="O563" s="72">
        <f t="shared" si="94"/>
        <v>229</v>
      </c>
      <c r="P563" s="72">
        <v>251.90000000000003</v>
      </c>
      <c r="Q563" s="72">
        <f t="shared" si="95"/>
        <v>62</v>
      </c>
      <c r="R563" s="6">
        <f t="shared" si="89"/>
        <v>248</v>
      </c>
    </row>
    <row r="564" spans="1:18" ht="24" customHeight="1" outlineLevel="1">
      <c r="A564" s="16"/>
      <c r="B564" s="16"/>
      <c r="C564" s="298"/>
      <c r="D564" s="25" t="s">
        <v>430</v>
      </c>
      <c r="E564" s="26" t="s">
        <v>984</v>
      </c>
      <c r="F564" s="17"/>
      <c r="G564" s="17"/>
      <c r="H564" s="17"/>
      <c r="I564" s="17"/>
      <c r="J564" s="17"/>
      <c r="K564" s="17"/>
      <c r="L564" s="49">
        <v>200</v>
      </c>
      <c r="M564" s="18">
        <v>30</v>
      </c>
      <c r="N564" s="18">
        <v>20</v>
      </c>
      <c r="O564" s="72">
        <f t="shared" si="94"/>
        <v>250</v>
      </c>
      <c r="P564" s="72">
        <v>275</v>
      </c>
      <c r="Q564" s="72">
        <f t="shared" si="95"/>
        <v>68</v>
      </c>
      <c r="R564" s="6">
        <f t="shared" si="89"/>
        <v>272</v>
      </c>
    </row>
    <row r="565" spans="1:18" ht="24" customHeight="1" outlineLevel="1">
      <c r="A565" s="16"/>
      <c r="B565" s="16"/>
      <c r="C565" s="298"/>
      <c r="D565" s="25" t="s">
        <v>431</v>
      </c>
      <c r="E565" s="26" t="s">
        <v>984</v>
      </c>
      <c r="F565" s="17"/>
      <c r="G565" s="17"/>
      <c r="H565" s="17"/>
      <c r="I565" s="17"/>
      <c r="J565" s="17"/>
      <c r="K565" s="17"/>
      <c r="L565" s="49">
        <v>60</v>
      </c>
      <c r="M565" s="18">
        <v>30</v>
      </c>
      <c r="N565" s="18">
        <v>60</v>
      </c>
      <c r="O565" s="72">
        <f t="shared" si="94"/>
        <v>150</v>
      </c>
      <c r="P565" s="72">
        <v>165</v>
      </c>
      <c r="Q565" s="72">
        <f t="shared" si="95"/>
        <v>41</v>
      </c>
      <c r="R565" s="6">
        <f t="shared" si="89"/>
        <v>164</v>
      </c>
    </row>
    <row r="566" spans="1:18" ht="24" customHeight="1" outlineLevel="1">
      <c r="A566" s="16"/>
      <c r="B566" s="16"/>
      <c r="C566" s="298"/>
      <c r="D566" s="25" t="s">
        <v>423</v>
      </c>
      <c r="E566" s="26" t="s">
        <v>983</v>
      </c>
      <c r="F566" s="17"/>
      <c r="G566" s="17"/>
      <c r="H566" s="17"/>
      <c r="I566" s="17"/>
      <c r="J566" s="17"/>
      <c r="K566" s="17"/>
      <c r="L566" s="49">
        <v>70</v>
      </c>
      <c r="M566" s="18">
        <v>5</v>
      </c>
      <c r="N566" s="18">
        <v>45</v>
      </c>
      <c r="O566" s="72">
        <f t="shared" si="94"/>
        <v>120</v>
      </c>
      <c r="P566" s="72">
        <v>132</v>
      </c>
      <c r="Q566" s="72">
        <f t="shared" si="95"/>
        <v>33</v>
      </c>
      <c r="R566" s="6">
        <f t="shared" si="89"/>
        <v>132</v>
      </c>
    </row>
    <row r="567" spans="1:18" ht="24" customHeight="1" outlineLevel="1">
      <c r="A567" s="16"/>
      <c r="B567" s="16"/>
      <c r="C567" s="298"/>
      <c r="D567" s="25" t="s">
        <v>424</v>
      </c>
      <c r="E567" s="26" t="s">
        <v>983</v>
      </c>
      <c r="F567" s="17"/>
      <c r="G567" s="17"/>
      <c r="H567" s="17"/>
      <c r="I567" s="17"/>
      <c r="J567" s="17"/>
      <c r="K567" s="17"/>
      <c r="L567" s="49">
        <v>140</v>
      </c>
      <c r="M567" s="18">
        <v>25</v>
      </c>
      <c r="N567" s="18">
        <v>20</v>
      </c>
      <c r="O567" s="72">
        <f t="shared" si="94"/>
        <v>185</v>
      </c>
      <c r="P567" s="72">
        <v>203.50000000000003</v>
      </c>
      <c r="Q567" s="72">
        <f t="shared" si="95"/>
        <v>50</v>
      </c>
      <c r="R567" s="6">
        <f t="shared" si="89"/>
        <v>200</v>
      </c>
    </row>
    <row r="568" spans="1:18" ht="24" customHeight="1" outlineLevel="1">
      <c r="A568" s="16"/>
      <c r="B568" s="16"/>
      <c r="C568" s="298"/>
      <c r="D568" s="25" t="s">
        <v>425</v>
      </c>
      <c r="E568" s="26" t="s">
        <v>983</v>
      </c>
      <c r="F568" s="17"/>
      <c r="G568" s="17"/>
      <c r="H568" s="17"/>
      <c r="I568" s="17"/>
      <c r="J568" s="17"/>
      <c r="K568" s="17"/>
      <c r="L568" s="49">
        <v>99</v>
      </c>
      <c r="M568" s="18">
        <v>50</v>
      </c>
      <c r="N568" s="18">
        <v>10</v>
      </c>
      <c r="O568" s="72">
        <f t="shared" si="94"/>
        <v>159</v>
      </c>
      <c r="P568" s="72">
        <v>174.9</v>
      </c>
      <c r="Q568" s="72">
        <f t="shared" si="95"/>
        <v>43</v>
      </c>
      <c r="R568" s="6">
        <f t="shared" si="89"/>
        <v>172</v>
      </c>
    </row>
    <row r="569" spans="1:18" ht="24" customHeight="1" outlineLevel="1">
      <c r="A569" s="16"/>
      <c r="B569" s="16"/>
      <c r="C569" s="298"/>
      <c r="D569" s="25" t="s">
        <v>427</v>
      </c>
      <c r="E569" s="26" t="s">
        <v>983</v>
      </c>
      <c r="F569" s="17"/>
      <c r="G569" s="17"/>
      <c r="H569" s="17"/>
      <c r="I569" s="17"/>
      <c r="J569" s="17"/>
      <c r="K569" s="17"/>
      <c r="L569" s="49">
        <v>51</v>
      </c>
      <c r="M569" s="18">
        <v>23</v>
      </c>
      <c r="N569" s="18">
        <v>10</v>
      </c>
      <c r="O569" s="72">
        <f t="shared" si="94"/>
        <v>84</v>
      </c>
      <c r="P569" s="72">
        <v>92.4</v>
      </c>
      <c r="Q569" s="72">
        <f t="shared" si="95"/>
        <v>23</v>
      </c>
      <c r="R569" s="6">
        <f t="shared" si="89"/>
        <v>92</v>
      </c>
    </row>
    <row r="570" spans="1:18" ht="24" customHeight="1" outlineLevel="1">
      <c r="A570" s="16"/>
      <c r="B570" s="16"/>
      <c r="C570" s="298"/>
      <c r="D570" s="25" t="s">
        <v>428</v>
      </c>
      <c r="E570" s="26" t="s">
        <v>983</v>
      </c>
      <c r="F570" s="17"/>
      <c r="G570" s="17"/>
      <c r="H570" s="17"/>
      <c r="I570" s="17"/>
      <c r="J570" s="17"/>
      <c r="K570" s="17"/>
      <c r="L570" s="49">
        <v>50</v>
      </c>
      <c r="M570" s="18">
        <v>10</v>
      </c>
      <c r="N570" s="18">
        <v>10</v>
      </c>
      <c r="O570" s="72">
        <f t="shared" si="94"/>
        <v>70</v>
      </c>
      <c r="P570" s="72">
        <v>77</v>
      </c>
      <c r="Q570" s="72">
        <f t="shared" si="95"/>
        <v>19</v>
      </c>
      <c r="R570" s="6">
        <f t="shared" si="89"/>
        <v>76</v>
      </c>
    </row>
    <row r="571" spans="1:18" ht="24" customHeight="1" outlineLevel="1" collapsed="1">
      <c r="A571" s="16"/>
      <c r="B571" s="16"/>
      <c r="C571" s="298"/>
      <c r="D571" s="25" t="s">
        <v>429</v>
      </c>
      <c r="E571" s="26" t="s">
        <v>983</v>
      </c>
      <c r="F571" s="17"/>
      <c r="G571" s="17"/>
      <c r="H571" s="17"/>
      <c r="I571" s="17"/>
      <c r="J571" s="17"/>
      <c r="K571" s="17"/>
      <c r="L571" s="49">
        <v>90</v>
      </c>
      <c r="M571" s="18">
        <v>35</v>
      </c>
      <c r="N571" s="18">
        <v>60</v>
      </c>
      <c r="O571" s="72">
        <f t="shared" si="94"/>
        <v>185</v>
      </c>
      <c r="P571" s="72">
        <v>203.50000000000003</v>
      </c>
      <c r="Q571" s="72">
        <f t="shared" si="95"/>
        <v>50</v>
      </c>
      <c r="R571" s="6">
        <f t="shared" si="89"/>
        <v>200</v>
      </c>
    </row>
    <row r="572" spans="1:18" ht="24" customHeight="1" outlineLevel="1">
      <c r="A572" s="16"/>
      <c r="B572" s="16"/>
      <c r="C572" s="298"/>
      <c r="D572" s="25" t="s">
        <v>432</v>
      </c>
      <c r="E572" s="26" t="s">
        <v>983</v>
      </c>
      <c r="F572" s="17"/>
      <c r="G572" s="17"/>
      <c r="H572" s="17"/>
      <c r="I572" s="17"/>
      <c r="J572" s="17"/>
      <c r="K572" s="17"/>
      <c r="L572" s="49">
        <v>100</v>
      </c>
      <c r="M572" s="18">
        <v>10</v>
      </c>
      <c r="N572" s="18">
        <v>10</v>
      </c>
      <c r="O572" s="72">
        <f t="shared" si="94"/>
        <v>120</v>
      </c>
      <c r="P572" s="72">
        <v>132</v>
      </c>
      <c r="Q572" s="72">
        <f t="shared" si="95"/>
        <v>33</v>
      </c>
      <c r="R572" s="6">
        <f t="shared" si="89"/>
        <v>132</v>
      </c>
    </row>
    <row r="573" spans="1:18" ht="24" customHeight="1" outlineLevel="1">
      <c r="A573" s="16"/>
      <c r="B573" s="16"/>
      <c r="C573" s="298"/>
      <c r="D573" s="25" t="s">
        <v>433</v>
      </c>
      <c r="E573" s="26" t="s">
        <v>983</v>
      </c>
      <c r="F573" s="17"/>
      <c r="G573" s="17"/>
      <c r="H573" s="17"/>
      <c r="I573" s="17"/>
      <c r="J573" s="17"/>
      <c r="K573" s="17"/>
      <c r="L573" s="49">
        <v>35</v>
      </c>
      <c r="M573" s="18">
        <v>23</v>
      </c>
      <c r="N573" s="18">
        <v>42</v>
      </c>
      <c r="O573" s="72">
        <f t="shared" si="94"/>
        <v>100</v>
      </c>
      <c r="P573" s="72">
        <v>110.00000000000001</v>
      </c>
      <c r="Q573" s="72">
        <f t="shared" si="95"/>
        <v>27</v>
      </c>
      <c r="R573" s="6">
        <f t="shared" si="89"/>
        <v>108</v>
      </c>
    </row>
    <row r="574" spans="1:18" ht="24" customHeight="1" outlineLevel="1">
      <c r="A574" s="16"/>
      <c r="B574" s="16"/>
      <c r="C574" s="298"/>
      <c r="D574" s="25" t="s">
        <v>434</v>
      </c>
      <c r="E574" s="26" t="s">
        <v>983</v>
      </c>
      <c r="F574" s="17"/>
      <c r="G574" s="17"/>
      <c r="H574" s="17"/>
      <c r="I574" s="17"/>
      <c r="J574" s="17"/>
      <c r="K574" s="17"/>
      <c r="L574" s="49">
        <v>119</v>
      </c>
      <c r="M574" s="18">
        <v>45</v>
      </c>
      <c r="N574" s="18">
        <v>20</v>
      </c>
      <c r="O574" s="72">
        <f t="shared" si="94"/>
        <v>184</v>
      </c>
      <c r="P574" s="72">
        <v>202.4</v>
      </c>
      <c r="Q574" s="72">
        <f t="shared" si="95"/>
        <v>50</v>
      </c>
      <c r="R574" s="6">
        <f t="shared" si="89"/>
        <v>200</v>
      </c>
    </row>
    <row r="575" spans="1:18" ht="24" customHeight="1" outlineLevel="1">
      <c r="A575" s="16"/>
      <c r="B575" s="16"/>
      <c r="C575" s="298"/>
      <c r="D575" s="290" t="s">
        <v>977</v>
      </c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6">
        <f t="shared" si="89"/>
        <v>0</v>
      </c>
    </row>
    <row r="576" spans="1:18" ht="24" customHeight="1" outlineLevel="1">
      <c r="A576" s="16"/>
      <c r="B576" s="16"/>
      <c r="C576" s="298"/>
      <c r="D576" s="25" t="s">
        <v>1030</v>
      </c>
      <c r="E576" s="26" t="s">
        <v>1144</v>
      </c>
      <c r="F576" s="17"/>
      <c r="G576" s="17"/>
      <c r="H576" s="17"/>
      <c r="I576" s="17"/>
      <c r="J576" s="17"/>
      <c r="K576" s="17"/>
      <c r="L576" s="49">
        <v>60</v>
      </c>
      <c r="M576" s="18">
        <v>0</v>
      </c>
      <c r="N576" s="18">
        <v>0</v>
      </c>
      <c r="O576" s="72">
        <f>SUM(L576:N576)</f>
        <v>60</v>
      </c>
      <c r="P576" s="72">
        <v>66</v>
      </c>
      <c r="Q576" s="72">
        <f>ROUNDDOWN(P576/4,0)</f>
        <v>16</v>
      </c>
      <c r="R576" s="6">
        <f t="shared" si="89"/>
        <v>64</v>
      </c>
    </row>
    <row r="577" spans="1:18" ht="24" customHeight="1" outlineLevel="1">
      <c r="A577" s="16"/>
      <c r="B577" s="16"/>
      <c r="C577" s="298"/>
      <c r="D577" s="25" t="s">
        <v>1031</v>
      </c>
      <c r="E577" s="26" t="s">
        <v>1139</v>
      </c>
      <c r="F577" s="17"/>
      <c r="G577" s="17"/>
      <c r="H577" s="17"/>
      <c r="I577" s="17"/>
      <c r="J577" s="17"/>
      <c r="K577" s="17"/>
      <c r="L577" s="49">
        <v>60</v>
      </c>
      <c r="M577" s="18">
        <v>0</v>
      </c>
      <c r="N577" s="18">
        <v>0</v>
      </c>
      <c r="O577" s="72">
        <f>SUM(L577:N577)</f>
        <v>60</v>
      </c>
      <c r="P577" s="72">
        <v>66</v>
      </c>
      <c r="Q577" s="72">
        <f>ROUNDDOWN(P577/4,0)</f>
        <v>16</v>
      </c>
      <c r="R577" s="6">
        <f t="shared" si="89"/>
        <v>64</v>
      </c>
    </row>
    <row r="578" spans="1:18" ht="24" customHeight="1" outlineLevel="1">
      <c r="A578" s="16"/>
      <c r="B578" s="16"/>
      <c r="C578" s="298"/>
      <c r="D578" s="292" t="s">
        <v>978</v>
      </c>
      <c r="E578" s="293"/>
      <c r="F578" s="293"/>
      <c r="G578" s="293"/>
      <c r="H578" s="293"/>
      <c r="I578" s="293"/>
      <c r="J578" s="293"/>
      <c r="K578" s="293"/>
      <c r="L578" s="293"/>
      <c r="M578" s="293"/>
      <c r="N578" s="293"/>
      <c r="O578" s="293"/>
      <c r="P578" s="293"/>
      <c r="Q578" s="293"/>
      <c r="R578" s="6">
        <f t="shared" si="89"/>
        <v>0</v>
      </c>
    </row>
    <row r="579" spans="1:18" ht="24" customHeight="1" outlineLevel="1">
      <c r="A579" s="16"/>
      <c r="B579" s="16"/>
      <c r="C579" s="298"/>
      <c r="D579" s="31" t="s">
        <v>44</v>
      </c>
      <c r="E579" s="26" t="s">
        <v>1197</v>
      </c>
      <c r="F579" s="73"/>
      <c r="G579" s="73"/>
      <c r="H579" s="73"/>
      <c r="I579" s="73"/>
      <c r="J579" s="73"/>
      <c r="K579" s="73"/>
      <c r="L579" s="73"/>
      <c r="M579" s="18">
        <v>0</v>
      </c>
      <c r="N579" s="18">
        <v>0</v>
      </c>
      <c r="O579" s="72">
        <v>0</v>
      </c>
      <c r="P579" s="72">
        <v>0</v>
      </c>
      <c r="Q579" s="72">
        <v>0</v>
      </c>
      <c r="R579" s="6">
        <f t="shared" si="89"/>
        <v>0</v>
      </c>
    </row>
    <row r="580" spans="1:18" ht="24" customHeight="1">
      <c r="A580" s="16"/>
      <c r="B580" s="16"/>
      <c r="C580" s="91" t="s">
        <v>421</v>
      </c>
      <c r="D580" s="91" t="s">
        <v>45</v>
      </c>
      <c r="E580" s="89"/>
      <c r="F580" s="37">
        <f t="shared" ref="F580:O580" si="96">SUM(F560:F579)</f>
        <v>0</v>
      </c>
      <c r="G580" s="37">
        <f t="shared" si="96"/>
        <v>0</v>
      </c>
      <c r="H580" s="37">
        <f t="shared" si="96"/>
        <v>0</v>
      </c>
      <c r="I580" s="37">
        <f t="shared" si="96"/>
        <v>0</v>
      </c>
      <c r="J580" s="37">
        <f t="shared" si="96"/>
        <v>0</v>
      </c>
      <c r="K580" s="37">
        <f t="shared" si="96"/>
        <v>0</v>
      </c>
      <c r="L580" s="37">
        <f t="shared" si="96"/>
        <v>1904</v>
      </c>
      <c r="M580" s="37">
        <f t="shared" si="96"/>
        <v>381</v>
      </c>
      <c r="N580" s="37">
        <f t="shared" si="96"/>
        <v>497</v>
      </c>
      <c r="O580" s="37">
        <f t="shared" si="96"/>
        <v>2782</v>
      </c>
      <c r="P580" s="37">
        <v>3060.2000000000003</v>
      </c>
      <c r="Q580" s="37">
        <f>SUM(Q560:Q579)</f>
        <v>757</v>
      </c>
      <c r="R580" s="6">
        <f t="shared" si="89"/>
        <v>3028</v>
      </c>
    </row>
    <row r="581" spans="1:18" ht="24" customHeight="1" outlineLevel="1" collapsed="1">
      <c r="A581" s="16"/>
      <c r="B581" s="16"/>
      <c r="C581" s="297" t="s">
        <v>435</v>
      </c>
      <c r="D581" s="15" t="s">
        <v>436</v>
      </c>
      <c r="E581" s="26"/>
      <c r="F581" s="17"/>
      <c r="G581" s="17"/>
      <c r="H581" s="17"/>
      <c r="I581" s="17"/>
      <c r="J581" s="17"/>
      <c r="K581" s="17"/>
      <c r="L581" s="49">
        <v>110</v>
      </c>
      <c r="M581" s="18">
        <v>0</v>
      </c>
      <c r="N581" s="18">
        <v>0</v>
      </c>
      <c r="O581" s="72">
        <f>SUM(F581:N581)</f>
        <v>110</v>
      </c>
      <c r="P581" s="72">
        <v>121.00000000000001</v>
      </c>
      <c r="Q581" s="72">
        <f>ROUNDDOWN(P581/4,0)</f>
        <v>30</v>
      </c>
      <c r="R581" s="6">
        <f t="shared" si="89"/>
        <v>120</v>
      </c>
    </row>
    <row r="582" spans="1:18" ht="24" customHeight="1" outlineLevel="1">
      <c r="A582" s="16"/>
      <c r="B582" s="16"/>
      <c r="C582" s="298"/>
      <c r="D582" s="288" t="s">
        <v>976</v>
      </c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6">
        <f t="shared" si="89"/>
        <v>0</v>
      </c>
    </row>
    <row r="583" spans="1:18" ht="24" customHeight="1" outlineLevel="1">
      <c r="A583" s="16"/>
      <c r="B583" s="16"/>
      <c r="C583" s="298"/>
      <c r="D583" s="25" t="s">
        <v>435</v>
      </c>
      <c r="E583" s="26" t="s">
        <v>32</v>
      </c>
      <c r="F583" s="17"/>
      <c r="G583" s="17"/>
      <c r="H583" s="17"/>
      <c r="I583" s="17"/>
      <c r="J583" s="17"/>
      <c r="K583" s="17"/>
      <c r="L583" s="49">
        <v>600</v>
      </c>
      <c r="M583" s="18">
        <v>110</v>
      </c>
      <c r="N583" s="18">
        <v>20</v>
      </c>
      <c r="O583" s="72">
        <f t="shared" ref="O583:O588" si="97">SUM(L583:N583)</f>
        <v>730</v>
      </c>
      <c r="P583" s="72">
        <v>803.00000000000011</v>
      </c>
      <c r="Q583" s="72">
        <f t="shared" ref="Q583:Q588" si="98">ROUNDDOWN(P583/4,0)</f>
        <v>200</v>
      </c>
      <c r="R583" s="6">
        <f t="shared" ref="R583:R646" si="99">Q583*4</f>
        <v>800</v>
      </c>
    </row>
    <row r="584" spans="1:18" ht="24" customHeight="1" outlineLevel="1">
      <c r="A584" s="16"/>
      <c r="B584" s="16"/>
      <c r="C584" s="298"/>
      <c r="D584" s="25" t="s">
        <v>437</v>
      </c>
      <c r="E584" s="26" t="s">
        <v>989</v>
      </c>
      <c r="F584" s="17"/>
      <c r="G584" s="17"/>
      <c r="H584" s="17"/>
      <c r="I584" s="17"/>
      <c r="J584" s="17"/>
      <c r="K584" s="17"/>
      <c r="L584" s="49">
        <v>50</v>
      </c>
      <c r="M584" s="18">
        <v>50</v>
      </c>
      <c r="N584" s="18">
        <v>15</v>
      </c>
      <c r="O584" s="72">
        <f t="shared" si="97"/>
        <v>115</v>
      </c>
      <c r="P584" s="72">
        <v>126.50000000000001</v>
      </c>
      <c r="Q584" s="72">
        <f t="shared" si="98"/>
        <v>31</v>
      </c>
      <c r="R584" s="6">
        <f t="shared" si="99"/>
        <v>124</v>
      </c>
    </row>
    <row r="585" spans="1:18" ht="24" customHeight="1" outlineLevel="1">
      <c r="A585" s="16"/>
      <c r="B585" s="16"/>
      <c r="C585" s="298"/>
      <c r="D585" s="25" t="s">
        <v>438</v>
      </c>
      <c r="E585" s="26" t="s">
        <v>984</v>
      </c>
      <c r="F585" s="17"/>
      <c r="G585" s="17"/>
      <c r="H585" s="17"/>
      <c r="I585" s="17"/>
      <c r="J585" s="17"/>
      <c r="K585" s="17"/>
      <c r="L585" s="49">
        <v>170</v>
      </c>
      <c r="M585" s="18">
        <v>65</v>
      </c>
      <c r="N585" s="18">
        <v>15</v>
      </c>
      <c r="O585" s="72">
        <f t="shared" si="97"/>
        <v>250</v>
      </c>
      <c r="P585" s="72">
        <v>275</v>
      </c>
      <c r="Q585" s="72">
        <f t="shared" si="98"/>
        <v>68</v>
      </c>
      <c r="R585" s="6">
        <f t="shared" si="99"/>
        <v>272</v>
      </c>
    </row>
    <row r="586" spans="1:18" ht="24" customHeight="1" outlineLevel="1">
      <c r="A586" s="16"/>
      <c r="B586" s="16"/>
      <c r="C586" s="298"/>
      <c r="D586" s="25" t="s">
        <v>439</v>
      </c>
      <c r="E586" s="26" t="s">
        <v>983</v>
      </c>
      <c r="F586" s="17"/>
      <c r="G586" s="17"/>
      <c r="H586" s="17"/>
      <c r="I586" s="17"/>
      <c r="J586" s="17"/>
      <c r="K586" s="17"/>
      <c r="L586" s="49">
        <v>140</v>
      </c>
      <c r="M586" s="18">
        <v>30</v>
      </c>
      <c r="N586" s="18">
        <v>15</v>
      </c>
      <c r="O586" s="72">
        <f t="shared" si="97"/>
        <v>185</v>
      </c>
      <c r="P586" s="72">
        <v>203.50000000000003</v>
      </c>
      <c r="Q586" s="72">
        <f t="shared" si="98"/>
        <v>50</v>
      </c>
      <c r="R586" s="6">
        <f t="shared" si="99"/>
        <v>200</v>
      </c>
    </row>
    <row r="587" spans="1:18" ht="24" customHeight="1" outlineLevel="1">
      <c r="A587" s="16"/>
      <c r="B587" s="16"/>
      <c r="C587" s="298"/>
      <c r="D587" s="25" t="s">
        <v>440</v>
      </c>
      <c r="E587" s="26" t="s">
        <v>983</v>
      </c>
      <c r="F587" s="17"/>
      <c r="G587" s="17"/>
      <c r="H587" s="17"/>
      <c r="I587" s="17"/>
      <c r="J587" s="17"/>
      <c r="K587" s="17"/>
      <c r="L587" s="49">
        <v>140</v>
      </c>
      <c r="M587" s="18">
        <v>20</v>
      </c>
      <c r="N587" s="18">
        <v>15</v>
      </c>
      <c r="O587" s="72">
        <f t="shared" si="97"/>
        <v>175</v>
      </c>
      <c r="P587" s="72">
        <v>192.50000000000003</v>
      </c>
      <c r="Q587" s="72">
        <f t="shared" si="98"/>
        <v>48</v>
      </c>
      <c r="R587" s="6">
        <f t="shared" si="99"/>
        <v>192</v>
      </c>
    </row>
    <row r="588" spans="1:18" ht="24" customHeight="1" outlineLevel="1">
      <c r="A588" s="16"/>
      <c r="B588" s="16"/>
      <c r="C588" s="298"/>
      <c r="D588" s="25" t="s">
        <v>441</v>
      </c>
      <c r="E588" s="26" t="s">
        <v>986</v>
      </c>
      <c r="F588" s="17"/>
      <c r="G588" s="17"/>
      <c r="H588" s="17"/>
      <c r="I588" s="17"/>
      <c r="J588" s="17"/>
      <c r="K588" s="17"/>
      <c r="L588" s="49">
        <v>100</v>
      </c>
      <c r="M588" s="18">
        <v>40</v>
      </c>
      <c r="N588" s="18">
        <v>15</v>
      </c>
      <c r="O588" s="72">
        <f t="shared" si="97"/>
        <v>155</v>
      </c>
      <c r="P588" s="72">
        <v>170.5</v>
      </c>
      <c r="Q588" s="72">
        <f t="shared" si="98"/>
        <v>42</v>
      </c>
      <c r="R588" s="6">
        <f t="shared" si="99"/>
        <v>168</v>
      </c>
    </row>
    <row r="589" spans="1:18" ht="24" customHeight="1" outlineLevel="1">
      <c r="A589" s="16"/>
      <c r="B589" s="16"/>
      <c r="C589" s="298"/>
      <c r="D589" s="292" t="s">
        <v>978</v>
      </c>
      <c r="E589" s="293"/>
      <c r="F589" s="293"/>
      <c r="G589" s="293"/>
      <c r="H589" s="293"/>
      <c r="I589" s="293"/>
      <c r="J589" s="293"/>
      <c r="K589" s="293"/>
      <c r="L589" s="293"/>
      <c r="M589" s="293"/>
      <c r="N589" s="293"/>
      <c r="O589" s="293"/>
      <c r="P589" s="293"/>
      <c r="Q589" s="293"/>
      <c r="R589" s="6">
        <f t="shared" si="99"/>
        <v>0</v>
      </c>
    </row>
    <row r="590" spans="1:18" ht="24" customHeight="1" outlineLevel="1">
      <c r="A590" s="16"/>
      <c r="B590" s="16"/>
      <c r="C590" s="299"/>
      <c r="D590" s="15" t="s">
        <v>44</v>
      </c>
      <c r="E590" s="26" t="s">
        <v>1197</v>
      </c>
      <c r="F590" s="73"/>
      <c r="G590" s="73"/>
      <c r="H590" s="73"/>
      <c r="I590" s="73"/>
      <c r="J590" s="73"/>
      <c r="K590" s="73"/>
      <c r="L590" s="73"/>
      <c r="M590" s="18">
        <v>0</v>
      </c>
      <c r="N590" s="18">
        <v>0</v>
      </c>
      <c r="O590" s="72">
        <v>0</v>
      </c>
      <c r="P590" s="72">
        <v>0</v>
      </c>
      <c r="Q590" s="72">
        <v>0</v>
      </c>
      <c r="R590" s="6">
        <f t="shared" si="99"/>
        <v>0</v>
      </c>
    </row>
    <row r="591" spans="1:18" ht="24" customHeight="1">
      <c r="A591" s="16"/>
      <c r="B591" s="16"/>
      <c r="C591" s="91" t="s">
        <v>435</v>
      </c>
      <c r="D591" s="91" t="s">
        <v>45</v>
      </c>
      <c r="E591" s="37"/>
      <c r="F591" s="37">
        <f t="shared" ref="F591:O591" si="100">SUM(F581:F590)</f>
        <v>0</v>
      </c>
      <c r="G591" s="37">
        <f t="shared" si="100"/>
        <v>0</v>
      </c>
      <c r="H591" s="37">
        <f t="shared" si="100"/>
        <v>0</v>
      </c>
      <c r="I591" s="37">
        <f t="shared" si="100"/>
        <v>0</v>
      </c>
      <c r="J591" s="37">
        <f t="shared" si="100"/>
        <v>0</v>
      </c>
      <c r="K591" s="37">
        <f t="shared" si="100"/>
        <v>0</v>
      </c>
      <c r="L591" s="89">
        <f t="shared" si="100"/>
        <v>1310</v>
      </c>
      <c r="M591" s="37">
        <f t="shared" si="100"/>
        <v>315</v>
      </c>
      <c r="N591" s="37">
        <f t="shared" si="100"/>
        <v>95</v>
      </c>
      <c r="O591" s="37">
        <f t="shared" si="100"/>
        <v>1720</v>
      </c>
      <c r="P591" s="37">
        <v>1892.0000000000002</v>
      </c>
      <c r="Q591" s="37">
        <f>SUM(Q581:Q590)</f>
        <v>469</v>
      </c>
      <c r="R591" s="6">
        <f t="shared" si="99"/>
        <v>1876</v>
      </c>
    </row>
    <row r="592" spans="1:18" ht="24" customHeight="1" outlineLevel="1" collapsed="1">
      <c r="A592" s="16"/>
      <c r="B592" s="16"/>
      <c r="C592" s="297" t="s">
        <v>442</v>
      </c>
      <c r="D592" s="25" t="s">
        <v>1032</v>
      </c>
      <c r="E592" s="26"/>
      <c r="F592" s="17">
        <v>3</v>
      </c>
      <c r="G592" s="17">
        <v>7</v>
      </c>
      <c r="H592" s="17">
        <v>0</v>
      </c>
      <c r="I592" s="17">
        <v>0</v>
      </c>
      <c r="J592" s="17">
        <v>38</v>
      </c>
      <c r="K592" s="17">
        <v>53</v>
      </c>
      <c r="L592" s="49">
        <v>101</v>
      </c>
      <c r="M592" s="18">
        <v>0</v>
      </c>
      <c r="N592" s="18">
        <v>0</v>
      </c>
      <c r="O592" s="72">
        <f>SUM(L592:N592)</f>
        <v>101</v>
      </c>
      <c r="P592" s="72">
        <v>111.10000000000001</v>
      </c>
      <c r="Q592" s="72">
        <f>ROUNDDOWN(P592/4,0)</f>
        <v>27</v>
      </c>
      <c r="R592" s="6">
        <f t="shared" si="99"/>
        <v>108</v>
      </c>
    </row>
    <row r="593" spans="1:18" ht="24" customHeight="1" outlineLevel="1">
      <c r="A593" s="16"/>
      <c r="B593" s="16"/>
      <c r="C593" s="298"/>
      <c r="D593" s="288" t="s">
        <v>976</v>
      </c>
      <c r="E593" s="289"/>
      <c r="F593" s="289"/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6">
        <f t="shared" si="99"/>
        <v>0</v>
      </c>
    </row>
    <row r="594" spans="1:18" ht="24" customHeight="1" outlineLevel="1" collapsed="1">
      <c r="A594" s="16"/>
      <c r="B594" s="16"/>
      <c r="C594" s="298"/>
      <c r="D594" s="25" t="s">
        <v>442</v>
      </c>
      <c r="E594" s="26" t="s">
        <v>1160</v>
      </c>
      <c r="F594" s="17">
        <v>21</v>
      </c>
      <c r="G594" s="17">
        <v>140</v>
      </c>
      <c r="H594" s="17">
        <v>15</v>
      </c>
      <c r="I594" s="17">
        <v>0</v>
      </c>
      <c r="J594" s="17">
        <v>2</v>
      </c>
      <c r="K594" s="17">
        <v>136</v>
      </c>
      <c r="L594" s="49">
        <f>SUM(F594:K594)</f>
        <v>314</v>
      </c>
      <c r="M594" s="18">
        <v>0</v>
      </c>
      <c r="N594" s="18">
        <v>0</v>
      </c>
      <c r="O594" s="72">
        <f t="shared" ref="O594:O601" si="101">SUM(L594:N594)</f>
        <v>314</v>
      </c>
      <c r="P594" s="72">
        <v>345.40000000000003</v>
      </c>
      <c r="Q594" s="72">
        <f t="shared" ref="Q594:Q601" si="102">ROUNDDOWN(P594/4,0)</f>
        <v>86</v>
      </c>
      <c r="R594" s="6">
        <f t="shared" si="99"/>
        <v>344</v>
      </c>
    </row>
    <row r="595" spans="1:18" ht="24" customHeight="1" outlineLevel="1">
      <c r="A595" s="16"/>
      <c r="B595" s="16"/>
      <c r="C595" s="298"/>
      <c r="D595" s="25" t="s">
        <v>443</v>
      </c>
      <c r="E595" s="26" t="s">
        <v>983</v>
      </c>
      <c r="F595" s="17">
        <v>5</v>
      </c>
      <c r="G595" s="17">
        <v>38</v>
      </c>
      <c r="H595" s="17">
        <v>5</v>
      </c>
      <c r="I595" s="17">
        <v>0</v>
      </c>
      <c r="J595" s="17">
        <v>2</v>
      </c>
      <c r="K595" s="17">
        <v>90</v>
      </c>
      <c r="L595" s="49">
        <f t="shared" ref="L595:L601" si="103">SUM(F595:K595)</f>
        <v>140</v>
      </c>
      <c r="M595" s="18">
        <v>0</v>
      </c>
      <c r="N595" s="18">
        <v>0</v>
      </c>
      <c r="O595" s="72">
        <f t="shared" si="101"/>
        <v>140</v>
      </c>
      <c r="P595" s="72">
        <v>154</v>
      </c>
      <c r="Q595" s="72">
        <f t="shared" si="102"/>
        <v>38</v>
      </c>
      <c r="R595" s="6">
        <f t="shared" si="99"/>
        <v>152</v>
      </c>
    </row>
    <row r="596" spans="1:18" ht="24" customHeight="1" outlineLevel="1">
      <c r="A596" s="16"/>
      <c r="B596" s="16"/>
      <c r="C596" s="298"/>
      <c r="D596" s="25" t="s">
        <v>444</v>
      </c>
      <c r="E596" s="26" t="s">
        <v>983</v>
      </c>
      <c r="F596" s="17">
        <v>4</v>
      </c>
      <c r="G596" s="17">
        <v>37</v>
      </c>
      <c r="H596" s="17">
        <v>2</v>
      </c>
      <c r="I596" s="17">
        <v>0</v>
      </c>
      <c r="J596" s="17">
        <v>2</v>
      </c>
      <c r="K596" s="17">
        <v>116</v>
      </c>
      <c r="L596" s="49">
        <f t="shared" si="103"/>
        <v>161</v>
      </c>
      <c r="M596" s="18">
        <v>0</v>
      </c>
      <c r="N596" s="18">
        <v>0</v>
      </c>
      <c r="O596" s="72">
        <f t="shared" si="101"/>
        <v>161</v>
      </c>
      <c r="P596" s="72">
        <v>177.10000000000002</v>
      </c>
      <c r="Q596" s="72">
        <f t="shared" si="102"/>
        <v>44</v>
      </c>
      <c r="R596" s="6">
        <f t="shared" si="99"/>
        <v>176</v>
      </c>
    </row>
    <row r="597" spans="1:18" ht="24" customHeight="1" outlineLevel="1">
      <c r="A597" s="16"/>
      <c r="B597" s="16"/>
      <c r="C597" s="298"/>
      <c r="D597" s="25" t="s">
        <v>445</v>
      </c>
      <c r="E597" s="26" t="s">
        <v>983</v>
      </c>
      <c r="F597" s="17">
        <v>12</v>
      </c>
      <c r="G597" s="17">
        <v>59</v>
      </c>
      <c r="H597" s="17">
        <v>6</v>
      </c>
      <c r="I597" s="17">
        <v>0</v>
      </c>
      <c r="J597" s="17">
        <v>3</v>
      </c>
      <c r="K597" s="17">
        <v>132</v>
      </c>
      <c r="L597" s="49">
        <f t="shared" si="103"/>
        <v>212</v>
      </c>
      <c r="M597" s="18">
        <v>0</v>
      </c>
      <c r="N597" s="18">
        <v>2</v>
      </c>
      <c r="O597" s="72">
        <f t="shared" si="101"/>
        <v>214</v>
      </c>
      <c r="P597" s="72">
        <v>235.4</v>
      </c>
      <c r="Q597" s="72">
        <f t="shared" si="102"/>
        <v>58</v>
      </c>
      <c r="R597" s="6">
        <f t="shared" si="99"/>
        <v>232</v>
      </c>
    </row>
    <row r="598" spans="1:18" ht="24" customHeight="1" outlineLevel="1">
      <c r="A598" s="16"/>
      <c r="B598" s="16"/>
      <c r="C598" s="298"/>
      <c r="D598" s="25" t="s">
        <v>446</v>
      </c>
      <c r="E598" s="26" t="s">
        <v>983</v>
      </c>
      <c r="F598" s="17">
        <v>8</v>
      </c>
      <c r="G598" s="17">
        <v>46</v>
      </c>
      <c r="H598" s="17">
        <v>6</v>
      </c>
      <c r="I598" s="17">
        <v>0</v>
      </c>
      <c r="J598" s="17">
        <v>3</v>
      </c>
      <c r="K598" s="17">
        <v>98</v>
      </c>
      <c r="L598" s="49">
        <f t="shared" si="103"/>
        <v>161</v>
      </c>
      <c r="M598" s="18">
        <v>0</v>
      </c>
      <c r="N598" s="18">
        <v>0</v>
      </c>
      <c r="O598" s="72">
        <f t="shared" si="101"/>
        <v>161</v>
      </c>
      <c r="P598" s="72">
        <v>177.10000000000002</v>
      </c>
      <c r="Q598" s="72">
        <f t="shared" si="102"/>
        <v>44</v>
      </c>
      <c r="R598" s="6">
        <f t="shared" si="99"/>
        <v>176</v>
      </c>
    </row>
    <row r="599" spans="1:18" ht="24" customHeight="1" outlineLevel="1">
      <c r="A599" s="16"/>
      <c r="B599" s="16"/>
      <c r="C599" s="298"/>
      <c r="D599" s="25" t="s">
        <v>447</v>
      </c>
      <c r="E599" s="26" t="s">
        <v>983</v>
      </c>
      <c r="F599" s="17">
        <v>4</v>
      </c>
      <c r="G599" s="17">
        <v>32</v>
      </c>
      <c r="H599" s="17">
        <v>4</v>
      </c>
      <c r="I599" s="17">
        <v>0</v>
      </c>
      <c r="J599" s="17">
        <v>2</v>
      </c>
      <c r="K599" s="17">
        <v>90</v>
      </c>
      <c r="L599" s="49">
        <f t="shared" si="103"/>
        <v>132</v>
      </c>
      <c r="M599" s="18">
        <v>0</v>
      </c>
      <c r="N599" s="18">
        <v>0</v>
      </c>
      <c r="O599" s="72">
        <f t="shared" si="101"/>
        <v>132</v>
      </c>
      <c r="P599" s="72">
        <v>145.20000000000002</v>
      </c>
      <c r="Q599" s="72">
        <f t="shared" si="102"/>
        <v>36</v>
      </c>
      <c r="R599" s="6">
        <f t="shared" si="99"/>
        <v>144</v>
      </c>
    </row>
    <row r="600" spans="1:18" ht="24" customHeight="1" outlineLevel="1">
      <c r="A600" s="16"/>
      <c r="B600" s="16"/>
      <c r="C600" s="298"/>
      <c r="D600" s="25" t="s">
        <v>448</v>
      </c>
      <c r="E600" s="26" t="s">
        <v>983</v>
      </c>
      <c r="F600" s="17">
        <v>4</v>
      </c>
      <c r="G600" s="17">
        <v>41</v>
      </c>
      <c r="H600" s="17">
        <v>4</v>
      </c>
      <c r="I600" s="17">
        <v>0</v>
      </c>
      <c r="J600" s="17">
        <v>7</v>
      </c>
      <c r="K600" s="17">
        <v>8</v>
      </c>
      <c r="L600" s="49">
        <f t="shared" si="103"/>
        <v>64</v>
      </c>
      <c r="M600" s="18">
        <v>0</v>
      </c>
      <c r="N600" s="18">
        <v>0</v>
      </c>
      <c r="O600" s="72">
        <f t="shared" si="101"/>
        <v>64</v>
      </c>
      <c r="P600" s="72">
        <v>70.400000000000006</v>
      </c>
      <c r="Q600" s="72">
        <f t="shared" si="102"/>
        <v>17</v>
      </c>
      <c r="R600" s="6">
        <f t="shared" si="99"/>
        <v>68</v>
      </c>
    </row>
    <row r="601" spans="1:18" ht="24" customHeight="1" outlineLevel="1">
      <c r="A601" s="16"/>
      <c r="B601" s="16"/>
      <c r="C601" s="298"/>
      <c r="D601" s="25" t="s">
        <v>449</v>
      </c>
      <c r="E601" s="26" t="s">
        <v>986</v>
      </c>
      <c r="F601" s="17">
        <v>3</v>
      </c>
      <c r="G601" s="17">
        <v>25</v>
      </c>
      <c r="H601" s="17">
        <v>2</v>
      </c>
      <c r="I601" s="17">
        <v>0</v>
      </c>
      <c r="J601" s="17">
        <v>5</v>
      </c>
      <c r="K601" s="17">
        <v>0</v>
      </c>
      <c r="L601" s="49">
        <f t="shared" si="103"/>
        <v>35</v>
      </c>
      <c r="M601" s="18">
        <v>5</v>
      </c>
      <c r="N601" s="18">
        <v>0</v>
      </c>
      <c r="O601" s="72">
        <f t="shared" si="101"/>
        <v>40</v>
      </c>
      <c r="P601" s="72">
        <v>44</v>
      </c>
      <c r="Q601" s="72">
        <f t="shared" si="102"/>
        <v>11</v>
      </c>
      <c r="R601" s="6">
        <f t="shared" si="99"/>
        <v>44</v>
      </c>
    </row>
    <row r="602" spans="1:18" ht="24" customHeight="1" outlineLevel="1">
      <c r="A602" s="16"/>
      <c r="B602" s="16"/>
      <c r="C602" s="298"/>
      <c r="D602" s="292" t="s">
        <v>978</v>
      </c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6">
        <f t="shared" si="99"/>
        <v>0</v>
      </c>
    </row>
    <row r="603" spans="1:18" ht="24" customHeight="1" outlineLevel="1">
      <c r="A603" s="16"/>
      <c r="B603" s="16"/>
      <c r="C603" s="298"/>
      <c r="D603" s="25" t="s">
        <v>1152</v>
      </c>
      <c r="E603" s="26"/>
      <c r="F603" s="17">
        <v>0</v>
      </c>
      <c r="G603" s="17">
        <v>20</v>
      </c>
      <c r="H603" s="17">
        <v>0</v>
      </c>
      <c r="I603" s="17">
        <v>0</v>
      </c>
      <c r="J603" s="17">
        <v>38</v>
      </c>
      <c r="K603" s="17">
        <v>53</v>
      </c>
      <c r="L603" s="49">
        <v>111</v>
      </c>
      <c r="M603" s="18">
        <v>0</v>
      </c>
      <c r="N603" s="18">
        <v>5</v>
      </c>
      <c r="O603" s="72">
        <f t="shared" ref="O603:O611" si="104">SUM(L603:N603)</f>
        <v>116</v>
      </c>
      <c r="P603" s="72">
        <v>127.60000000000001</v>
      </c>
      <c r="Q603" s="72">
        <f t="shared" ref="Q603:Q611" si="105">ROUNDDOWN(P603/4,0)</f>
        <v>31</v>
      </c>
      <c r="R603" s="6">
        <f t="shared" si="99"/>
        <v>124</v>
      </c>
    </row>
    <row r="604" spans="1:18" ht="24" customHeight="1" outlineLevel="1">
      <c r="A604" s="16"/>
      <c r="B604" s="16"/>
      <c r="C604" s="298"/>
      <c r="D604" s="31" t="s">
        <v>1153</v>
      </c>
      <c r="E604" s="26"/>
      <c r="F604" s="17">
        <v>0</v>
      </c>
      <c r="G604" s="17">
        <v>8</v>
      </c>
      <c r="H604" s="17">
        <v>0</v>
      </c>
      <c r="I604" s="17">
        <v>0</v>
      </c>
      <c r="J604" s="17">
        <v>15</v>
      </c>
      <c r="K604" s="17">
        <v>19</v>
      </c>
      <c r="L604" s="49">
        <v>42</v>
      </c>
      <c r="M604" s="18">
        <v>0</v>
      </c>
      <c r="N604" s="18">
        <v>2</v>
      </c>
      <c r="O604" s="72">
        <f t="shared" si="104"/>
        <v>44</v>
      </c>
      <c r="P604" s="72">
        <v>48.400000000000006</v>
      </c>
      <c r="Q604" s="72">
        <f t="shared" si="105"/>
        <v>12</v>
      </c>
      <c r="R604" s="6">
        <f t="shared" si="99"/>
        <v>48</v>
      </c>
    </row>
    <row r="605" spans="1:18" ht="24" customHeight="1" outlineLevel="1">
      <c r="A605" s="16"/>
      <c r="B605" s="16"/>
      <c r="C605" s="298"/>
      <c r="D605" s="31" t="s">
        <v>1154</v>
      </c>
      <c r="E605" s="26"/>
      <c r="F605" s="17">
        <v>0</v>
      </c>
      <c r="G605" s="17">
        <v>12</v>
      </c>
      <c r="H605" s="17">
        <v>0</v>
      </c>
      <c r="I605" s="17">
        <v>0</v>
      </c>
      <c r="J605" s="17">
        <v>17</v>
      </c>
      <c r="K605" s="17">
        <v>51</v>
      </c>
      <c r="L605" s="49">
        <v>80</v>
      </c>
      <c r="M605" s="18">
        <v>0</v>
      </c>
      <c r="N605" s="18">
        <v>2</v>
      </c>
      <c r="O605" s="72">
        <f t="shared" si="104"/>
        <v>82</v>
      </c>
      <c r="P605" s="72">
        <v>90.2</v>
      </c>
      <c r="Q605" s="72">
        <f t="shared" si="105"/>
        <v>22</v>
      </c>
      <c r="R605" s="6">
        <f t="shared" si="99"/>
        <v>88</v>
      </c>
    </row>
    <row r="606" spans="1:18" ht="24" customHeight="1" outlineLevel="1">
      <c r="A606" s="16"/>
      <c r="B606" s="16"/>
      <c r="C606" s="298"/>
      <c r="D606" s="31" t="s">
        <v>1155</v>
      </c>
      <c r="E606" s="26"/>
      <c r="F606" s="17">
        <v>0</v>
      </c>
      <c r="G606" s="17">
        <v>14</v>
      </c>
      <c r="H606" s="17">
        <v>0</v>
      </c>
      <c r="I606" s="17">
        <v>0</v>
      </c>
      <c r="J606" s="17">
        <v>30</v>
      </c>
      <c r="K606" s="17">
        <v>60</v>
      </c>
      <c r="L606" s="49">
        <v>104</v>
      </c>
      <c r="M606" s="18">
        <v>0</v>
      </c>
      <c r="N606" s="18">
        <v>0</v>
      </c>
      <c r="O606" s="72">
        <f t="shared" si="104"/>
        <v>104</v>
      </c>
      <c r="P606" s="72">
        <v>114.4</v>
      </c>
      <c r="Q606" s="72">
        <f t="shared" si="105"/>
        <v>28</v>
      </c>
      <c r="R606" s="6">
        <f t="shared" si="99"/>
        <v>112</v>
      </c>
    </row>
    <row r="607" spans="1:18" ht="24" customHeight="1" outlineLevel="1">
      <c r="A607" s="16"/>
      <c r="B607" s="16"/>
      <c r="C607" s="298"/>
      <c r="D607" s="31" t="s">
        <v>1156</v>
      </c>
      <c r="E607" s="26"/>
      <c r="F607" s="17">
        <v>0</v>
      </c>
      <c r="G607" s="17">
        <v>12</v>
      </c>
      <c r="H607" s="17">
        <v>0</v>
      </c>
      <c r="I607" s="17">
        <v>0</v>
      </c>
      <c r="J607" s="17">
        <v>10</v>
      </c>
      <c r="K607" s="17">
        <v>13</v>
      </c>
      <c r="L607" s="49">
        <v>35</v>
      </c>
      <c r="M607" s="18">
        <v>0</v>
      </c>
      <c r="N607" s="18">
        <v>2</v>
      </c>
      <c r="O607" s="72">
        <f t="shared" si="104"/>
        <v>37</v>
      </c>
      <c r="P607" s="72">
        <v>40.700000000000003</v>
      </c>
      <c r="Q607" s="72">
        <f t="shared" si="105"/>
        <v>10</v>
      </c>
      <c r="R607" s="6">
        <f t="shared" si="99"/>
        <v>40</v>
      </c>
    </row>
    <row r="608" spans="1:18" ht="24" customHeight="1" outlineLevel="1">
      <c r="A608" s="16"/>
      <c r="B608" s="16"/>
      <c r="C608" s="298"/>
      <c r="D608" s="31" t="s">
        <v>1157</v>
      </c>
      <c r="E608" s="26"/>
      <c r="F608" s="17">
        <v>0</v>
      </c>
      <c r="G608" s="17">
        <v>8</v>
      </c>
      <c r="H608" s="17">
        <v>0</v>
      </c>
      <c r="I608" s="17">
        <v>0</v>
      </c>
      <c r="J608" s="17">
        <v>14</v>
      </c>
      <c r="K608" s="17">
        <v>19</v>
      </c>
      <c r="L608" s="49">
        <v>41</v>
      </c>
      <c r="M608" s="18">
        <v>0</v>
      </c>
      <c r="N608" s="18">
        <v>2</v>
      </c>
      <c r="O608" s="72">
        <f t="shared" si="104"/>
        <v>43</v>
      </c>
      <c r="P608" s="72">
        <v>47.300000000000004</v>
      </c>
      <c r="Q608" s="72">
        <f t="shared" si="105"/>
        <v>11</v>
      </c>
      <c r="R608" s="6">
        <f t="shared" si="99"/>
        <v>44</v>
      </c>
    </row>
    <row r="609" spans="1:18" ht="24" customHeight="1" outlineLevel="1">
      <c r="A609" s="16"/>
      <c r="B609" s="16"/>
      <c r="C609" s="298"/>
      <c r="D609" s="31" t="s">
        <v>1158</v>
      </c>
      <c r="E609" s="26"/>
      <c r="F609" s="17">
        <v>0</v>
      </c>
      <c r="G609" s="17">
        <v>8</v>
      </c>
      <c r="H609" s="17">
        <v>0</v>
      </c>
      <c r="I609" s="17">
        <v>0</v>
      </c>
      <c r="J609" s="17">
        <v>13</v>
      </c>
      <c r="K609" s="17">
        <v>13</v>
      </c>
      <c r="L609" s="49">
        <v>34</v>
      </c>
      <c r="M609" s="18">
        <v>0</v>
      </c>
      <c r="N609" s="18">
        <v>2</v>
      </c>
      <c r="O609" s="72">
        <f t="shared" si="104"/>
        <v>36</v>
      </c>
      <c r="P609" s="72">
        <v>39.6</v>
      </c>
      <c r="Q609" s="72">
        <f t="shared" si="105"/>
        <v>9</v>
      </c>
      <c r="R609" s="6">
        <f t="shared" si="99"/>
        <v>36</v>
      </c>
    </row>
    <row r="610" spans="1:18" ht="24" customHeight="1" outlineLevel="1">
      <c r="A610" s="16"/>
      <c r="B610" s="16"/>
      <c r="C610" s="298"/>
      <c r="D610" s="31" t="s">
        <v>1159</v>
      </c>
      <c r="E610" s="26"/>
      <c r="F610" s="17">
        <v>0</v>
      </c>
      <c r="G610" s="17">
        <v>3</v>
      </c>
      <c r="H610" s="17">
        <v>0</v>
      </c>
      <c r="I610" s="17">
        <v>0</v>
      </c>
      <c r="J610" s="17">
        <v>5</v>
      </c>
      <c r="K610" s="17">
        <v>11</v>
      </c>
      <c r="L610" s="49">
        <v>19</v>
      </c>
      <c r="M610" s="18">
        <v>15</v>
      </c>
      <c r="N610" s="18">
        <v>2</v>
      </c>
      <c r="O610" s="72">
        <f t="shared" si="104"/>
        <v>36</v>
      </c>
      <c r="P610" s="72">
        <v>39.6</v>
      </c>
      <c r="Q610" s="72">
        <f t="shared" si="105"/>
        <v>9</v>
      </c>
      <c r="R610" s="6">
        <f t="shared" si="99"/>
        <v>36</v>
      </c>
    </row>
    <row r="611" spans="1:18" ht="24" customHeight="1" outlineLevel="1">
      <c r="A611" s="16"/>
      <c r="B611" s="16"/>
      <c r="C611" s="299"/>
      <c r="D611" s="15" t="s">
        <v>44</v>
      </c>
      <c r="E611" s="26" t="s">
        <v>1197</v>
      </c>
      <c r="F611" s="73"/>
      <c r="G611" s="73"/>
      <c r="H611" s="73"/>
      <c r="I611" s="73"/>
      <c r="J611" s="73"/>
      <c r="K611" s="73"/>
      <c r="L611" s="73"/>
      <c r="M611" s="18">
        <v>0</v>
      </c>
      <c r="N611" s="18">
        <v>0</v>
      </c>
      <c r="O611" s="72">
        <f t="shared" si="104"/>
        <v>0</v>
      </c>
      <c r="P611" s="72">
        <v>0</v>
      </c>
      <c r="Q611" s="72">
        <f t="shared" si="105"/>
        <v>0</v>
      </c>
      <c r="R611" s="6">
        <f t="shared" si="99"/>
        <v>0</v>
      </c>
    </row>
    <row r="612" spans="1:18" ht="24" customHeight="1">
      <c r="A612" s="16"/>
      <c r="B612" s="16"/>
      <c r="C612" s="91" t="s">
        <v>442</v>
      </c>
      <c r="D612" s="91" t="s">
        <v>45</v>
      </c>
      <c r="E612" s="89"/>
      <c r="F612" s="37">
        <f t="shared" ref="F612:N612" si="106">F592+SUM(F594:F601)++SUM(F603:F611)</f>
        <v>64</v>
      </c>
      <c r="G612" s="37">
        <f t="shared" si="106"/>
        <v>510</v>
      </c>
      <c r="H612" s="37">
        <f t="shared" si="106"/>
        <v>44</v>
      </c>
      <c r="I612" s="37">
        <f t="shared" si="106"/>
        <v>0</v>
      </c>
      <c r="J612" s="37">
        <f t="shared" si="106"/>
        <v>206</v>
      </c>
      <c r="K612" s="37">
        <f t="shared" si="106"/>
        <v>962</v>
      </c>
      <c r="L612" s="37">
        <f t="shared" si="106"/>
        <v>1786</v>
      </c>
      <c r="M612" s="37">
        <f t="shared" si="106"/>
        <v>20</v>
      </c>
      <c r="N612" s="37">
        <f t="shared" si="106"/>
        <v>19</v>
      </c>
      <c r="O612" s="37">
        <f>O592+SUM(O594:O601)++SUM(O603:O611)</f>
        <v>1825</v>
      </c>
      <c r="P612" s="37">
        <v>2007.5</v>
      </c>
      <c r="Q612" s="37">
        <f>Q592+SUM(Q594:Q601)+SUM(Q603:Q611)</f>
        <v>493</v>
      </c>
      <c r="R612" s="6">
        <f t="shared" si="99"/>
        <v>1972</v>
      </c>
    </row>
    <row r="613" spans="1:18" ht="24" customHeight="1" outlineLevel="1" collapsed="1">
      <c r="A613" s="16"/>
      <c r="B613" s="16"/>
      <c r="C613" s="297" t="s">
        <v>450</v>
      </c>
      <c r="D613" s="15" t="s">
        <v>451</v>
      </c>
      <c r="E613" s="26"/>
      <c r="F613" s="17"/>
      <c r="G613" s="17"/>
      <c r="H613" s="17"/>
      <c r="I613" s="17"/>
      <c r="J613" s="17"/>
      <c r="K613" s="17"/>
      <c r="L613" s="49">
        <v>0</v>
      </c>
      <c r="M613" s="18">
        <v>0</v>
      </c>
      <c r="N613" s="18">
        <v>0</v>
      </c>
      <c r="O613" s="72">
        <f>SUM(F613:N613)</f>
        <v>0</v>
      </c>
      <c r="P613" s="72">
        <v>0</v>
      </c>
      <c r="Q613" s="72">
        <f>O613*1.1</f>
        <v>0</v>
      </c>
      <c r="R613" s="6">
        <f t="shared" si="99"/>
        <v>0</v>
      </c>
    </row>
    <row r="614" spans="1:18" ht="24" customHeight="1" outlineLevel="1">
      <c r="A614" s="16"/>
      <c r="B614" s="16"/>
      <c r="C614" s="298"/>
      <c r="D614" s="288" t="s">
        <v>976</v>
      </c>
      <c r="E614" s="289"/>
      <c r="F614" s="289"/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6">
        <f t="shared" si="99"/>
        <v>0</v>
      </c>
    </row>
    <row r="615" spans="1:18" ht="24" customHeight="1" outlineLevel="1">
      <c r="A615" s="16"/>
      <c r="B615" s="16"/>
      <c r="C615" s="298"/>
      <c r="D615" s="25" t="s">
        <v>450</v>
      </c>
      <c r="E615" s="26" t="s">
        <v>32</v>
      </c>
      <c r="F615" s="17"/>
      <c r="G615" s="17"/>
      <c r="H615" s="17"/>
      <c r="I615" s="17"/>
      <c r="J615" s="17"/>
      <c r="K615" s="17"/>
      <c r="L615" s="49">
        <v>1346</v>
      </c>
      <c r="M615" s="18">
        <v>0</v>
      </c>
      <c r="N615" s="18">
        <v>75</v>
      </c>
      <c r="O615" s="72">
        <f t="shared" ref="O615:O625" si="107">SUM(L615:N615)</f>
        <v>1421</v>
      </c>
      <c r="P615" s="72">
        <v>1563.1000000000001</v>
      </c>
      <c r="Q615" s="72">
        <f t="shared" ref="Q615:Q625" si="108">ROUNDDOWN(P615/4,0)</f>
        <v>390</v>
      </c>
      <c r="R615" s="6">
        <f t="shared" si="99"/>
        <v>1560</v>
      </c>
    </row>
    <row r="616" spans="1:18" ht="24.75" customHeight="1" outlineLevel="1">
      <c r="A616" s="16"/>
      <c r="B616" s="16"/>
      <c r="C616" s="298"/>
      <c r="D616" s="25" t="s">
        <v>453</v>
      </c>
      <c r="E616" s="26" t="s">
        <v>991</v>
      </c>
      <c r="F616" s="17"/>
      <c r="G616" s="17"/>
      <c r="H616" s="17"/>
      <c r="I616" s="17"/>
      <c r="J616" s="17"/>
      <c r="K616" s="17"/>
      <c r="L616" s="49">
        <v>500</v>
      </c>
      <c r="M616" s="18">
        <v>0</v>
      </c>
      <c r="N616" s="18">
        <v>25</v>
      </c>
      <c r="O616" s="72">
        <f t="shared" si="107"/>
        <v>525</v>
      </c>
      <c r="P616" s="72">
        <v>577.5</v>
      </c>
      <c r="Q616" s="72">
        <f t="shared" si="108"/>
        <v>144</v>
      </c>
      <c r="R616" s="6">
        <f t="shared" si="99"/>
        <v>576</v>
      </c>
    </row>
    <row r="617" spans="1:18" ht="24" customHeight="1" outlineLevel="1" collapsed="1">
      <c r="A617" s="16"/>
      <c r="B617" s="16"/>
      <c r="C617" s="298"/>
      <c r="D617" s="25" t="s">
        <v>458</v>
      </c>
      <c r="E617" s="26" t="s">
        <v>989</v>
      </c>
      <c r="F617" s="17"/>
      <c r="G617" s="17"/>
      <c r="H617" s="17"/>
      <c r="I617" s="17"/>
      <c r="J617" s="17"/>
      <c r="K617" s="17"/>
      <c r="L617" s="49">
        <v>330</v>
      </c>
      <c r="M617" s="18">
        <v>0</v>
      </c>
      <c r="N617" s="18">
        <v>25</v>
      </c>
      <c r="O617" s="72">
        <f t="shared" si="107"/>
        <v>355</v>
      </c>
      <c r="P617" s="72">
        <v>390.50000000000006</v>
      </c>
      <c r="Q617" s="72">
        <f t="shared" si="108"/>
        <v>97</v>
      </c>
      <c r="R617" s="6">
        <f t="shared" si="99"/>
        <v>388</v>
      </c>
    </row>
    <row r="618" spans="1:18" ht="24" customHeight="1" outlineLevel="1">
      <c r="A618" s="16"/>
      <c r="B618" s="16"/>
      <c r="C618" s="298"/>
      <c r="D618" s="25" t="s">
        <v>459</v>
      </c>
      <c r="E618" s="26" t="s">
        <v>984</v>
      </c>
      <c r="F618" s="17"/>
      <c r="G618" s="17"/>
      <c r="H618" s="17"/>
      <c r="I618" s="17"/>
      <c r="J618" s="17"/>
      <c r="K618" s="17"/>
      <c r="L618" s="49">
        <v>443</v>
      </c>
      <c r="M618" s="18">
        <v>0</v>
      </c>
      <c r="N618" s="18">
        <v>25</v>
      </c>
      <c r="O618" s="72">
        <f t="shared" si="107"/>
        <v>468</v>
      </c>
      <c r="P618" s="72">
        <v>514.80000000000007</v>
      </c>
      <c r="Q618" s="72">
        <f t="shared" si="108"/>
        <v>128</v>
      </c>
      <c r="R618" s="6">
        <f t="shared" si="99"/>
        <v>512</v>
      </c>
    </row>
    <row r="619" spans="1:18" ht="24" customHeight="1" outlineLevel="1">
      <c r="A619" s="16"/>
      <c r="B619" s="16"/>
      <c r="C619" s="298"/>
      <c r="D619" s="25" t="s">
        <v>455</v>
      </c>
      <c r="E619" s="26" t="s">
        <v>984</v>
      </c>
      <c r="F619" s="17"/>
      <c r="G619" s="17"/>
      <c r="H619" s="17"/>
      <c r="I619" s="17"/>
      <c r="J619" s="17"/>
      <c r="K619" s="17"/>
      <c r="L619" s="49">
        <v>360</v>
      </c>
      <c r="M619" s="18">
        <v>0</v>
      </c>
      <c r="N619" s="18">
        <v>25</v>
      </c>
      <c r="O619" s="72">
        <f t="shared" si="107"/>
        <v>385</v>
      </c>
      <c r="P619" s="72">
        <v>423.50000000000006</v>
      </c>
      <c r="Q619" s="72">
        <f t="shared" si="108"/>
        <v>105</v>
      </c>
      <c r="R619" s="6">
        <f t="shared" si="99"/>
        <v>420</v>
      </c>
    </row>
    <row r="620" spans="1:18" ht="24" customHeight="1" outlineLevel="1">
      <c r="A620" s="16"/>
      <c r="B620" s="16"/>
      <c r="C620" s="298"/>
      <c r="D620" s="25" t="s">
        <v>456</v>
      </c>
      <c r="E620" s="26" t="s">
        <v>984</v>
      </c>
      <c r="F620" s="17"/>
      <c r="G620" s="17"/>
      <c r="H620" s="17"/>
      <c r="I620" s="17"/>
      <c r="J620" s="17"/>
      <c r="K620" s="17"/>
      <c r="L620" s="49">
        <v>365</v>
      </c>
      <c r="M620" s="18">
        <v>0</v>
      </c>
      <c r="N620" s="18">
        <v>25</v>
      </c>
      <c r="O620" s="72">
        <f t="shared" si="107"/>
        <v>390</v>
      </c>
      <c r="P620" s="72">
        <v>429.00000000000006</v>
      </c>
      <c r="Q620" s="72">
        <f t="shared" si="108"/>
        <v>107</v>
      </c>
      <c r="R620" s="6">
        <f t="shared" si="99"/>
        <v>428</v>
      </c>
    </row>
    <row r="621" spans="1:18" ht="24" customHeight="1" outlineLevel="1">
      <c r="A621" s="16"/>
      <c r="B621" s="16"/>
      <c r="C621" s="298"/>
      <c r="D621" s="25" t="s">
        <v>452</v>
      </c>
      <c r="E621" s="26" t="s">
        <v>983</v>
      </c>
      <c r="F621" s="17"/>
      <c r="G621" s="17"/>
      <c r="H621" s="17"/>
      <c r="I621" s="17"/>
      <c r="J621" s="17"/>
      <c r="K621" s="17"/>
      <c r="L621" s="49">
        <v>200</v>
      </c>
      <c r="M621" s="18">
        <v>0</v>
      </c>
      <c r="N621" s="18">
        <v>25</v>
      </c>
      <c r="O621" s="72">
        <f t="shared" si="107"/>
        <v>225</v>
      </c>
      <c r="P621" s="72">
        <v>247.50000000000003</v>
      </c>
      <c r="Q621" s="72">
        <f t="shared" si="108"/>
        <v>61</v>
      </c>
      <c r="R621" s="6">
        <f t="shared" si="99"/>
        <v>244</v>
      </c>
    </row>
    <row r="622" spans="1:18" ht="24" customHeight="1" outlineLevel="1">
      <c r="A622" s="16"/>
      <c r="B622" s="16"/>
      <c r="C622" s="298"/>
      <c r="D622" s="25" t="s">
        <v>454</v>
      </c>
      <c r="E622" s="26" t="s">
        <v>983</v>
      </c>
      <c r="F622" s="17"/>
      <c r="G622" s="17"/>
      <c r="H622" s="17"/>
      <c r="I622" s="17"/>
      <c r="J622" s="17"/>
      <c r="K622" s="17"/>
      <c r="L622" s="49">
        <v>230</v>
      </c>
      <c r="M622" s="18">
        <v>0</v>
      </c>
      <c r="N622" s="18">
        <v>25</v>
      </c>
      <c r="O622" s="72">
        <f t="shared" si="107"/>
        <v>255</v>
      </c>
      <c r="P622" s="72">
        <v>280.5</v>
      </c>
      <c r="Q622" s="72">
        <f t="shared" si="108"/>
        <v>70</v>
      </c>
      <c r="R622" s="6">
        <f t="shared" si="99"/>
        <v>280</v>
      </c>
    </row>
    <row r="623" spans="1:18" ht="24" customHeight="1" outlineLevel="1">
      <c r="A623" s="16"/>
      <c r="B623" s="16"/>
      <c r="C623" s="298"/>
      <c r="D623" s="25" t="s">
        <v>457</v>
      </c>
      <c r="E623" s="26" t="s">
        <v>983</v>
      </c>
      <c r="F623" s="17"/>
      <c r="G623" s="17"/>
      <c r="H623" s="17"/>
      <c r="I623" s="17"/>
      <c r="J623" s="17"/>
      <c r="K623" s="17"/>
      <c r="L623" s="49">
        <v>200</v>
      </c>
      <c r="M623" s="18">
        <v>0</v>
      </c>
      <c r="N623" s="18">
        <v>20</v>
      </c>
      <c r="O623" s="72">
        <f t="shared" si="107"/>
        <v>220</v>
      </c>
      <c r="P623" s="72">
        <v>242.00000000000003</v>
      </c>
      <c r="Q623" s="72">
        <f t="shared" si="108"/>
        <v>60</v>
      </c>
      <c r="R623" s="6">
        <f t="shared" si="99"/>
        <v>240</v>
      </c>
    </row>
    <row r="624" spans="1:18" ht="24" customHeight="1" outlineLevel="1">
      <c r="A624" s="16"/>
      <c r="B624" s="16"/>
      <c r="C624" s="298"/>
      <c r="D624" s="25" t="s">
        <v>460</v>
      </c>
      <c r="E624" s="26" t="s">
        <v>983</v>
      </c>
      <c r="F624" s="17"/>
      <c r="G624" s="17"/>
      <c r="H624" s="17"/>
      <c r="I624" s="17"/>
      <c r="J624" s="17"/>
      <c r="K624" s="17"/>
      <c r="L624" s="49">
        <v>135</v>
      </c>
      <c r="M624" s="18">
        <v>0</v>
      </c>
      <c r="N624" s="18">
        <v>25</v>
      </c>
      <c r="O624" s="72">
        <f t="shared" si="107"/>
        <v>160</v>
      </c>
      <c r="P624" s="72">
        <v>176</v>
      </c>
      <c r="Q624" s="72">
        <f t="shared" si="108"/>
        <v>44</v>
      </c>
      <c r="R624" s="6">
        <f t="shared" si="99"/>
        <v>176</v>
      </c>
    </row>
    <row r="625" spans="1:18" ht="24" customHeight="1" outlineLevel="1">
      <c r="A625" s="16"/>
      <c r="B625" s="16"/>
      <c r="C625" s="298"/>
      <c r="D625" s="25" t="s">
        <v>461</v>
      </c>
      <c r="E625" s="26" t="s">
        <v>983</v>
      </c>
      <c r="F625" s="17"/>
      <c r="G625" s="17"/>
      <c r="H625" s="17"/>
      <c r="I625" s="17"/>
      <c r="J625" s="17"/>
      <c r="K625" s="17"/>
      <c r="L625" s="49">
        <v>240</v>
      </c>
      <c r="M625" s="18">
        <v>0</v>
      </c>
      <c r="N625" s="18">
        <v>25</v>
      </c>
      <c r="O625" s="72">
        <f t="shared" si="107"/>
        <v>265</v>
      </c>
      <c r="P625" s="72">
        <v>291.5</v>
      </c>
      <c r="Q625" s="72">
        <f t="shared" si="108"/>
        <v>72</v>
      </c>
      <c r="R625" s="6">
        <f t="shared" si="99"/>
        <v>288</v>
      </c>
    </row>
    <row r="626" spans="1:18" ht="24" customHeight="1" outlineLevel="1">
      <c r="A626" s="16"/>
      <c r="B626" s="16"/>
      <c r="C626" s="298"/>
      <c r="D626" s="290" t="s">
        <v>977</v>
      </c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6">
        <f t="shared" si="99"/>
        <v>0</v>
      </c>
    </row>
    <row r="627" spans="1:18" ht="24" customHeight="1" outlineLevel="1">
      <c r="A627" s="16"/>
      <c r="B627" s="16"/>
      <c r="C627" s="298"/>
      <c r="D627" s="15" t="s">
        <v>1033</v>
      </c>
      <c r="E627" s="26" t="s">
        <v>1140</v>
      </c>
      <c r="F627" s="17"/>
      <c r="G627" s="17"/>
      <c r="H627" s="17"/>
      <c r="I627" s="17"/>
      <c r="J627" s="17"/>
      <c r="K627" s="17"/>
      <c r="L627" s="49">
        <v>100</v>
      </c>
      <c r="M627" s="18">
        <v>0</v>
      </c>
      <c r="N627" s="18">
        <v>0</v>
      </c>
      <c r="O627" s="72">
        <f>SUM(F627:N627)</f>
        <v>100</v>
      </c>
      <c r="P627" s="72">
        <v>110.00000000000001</v>
      </c>
      <c r="Q627" s="72">
        <f>ROUNDDOWN(P627/4,0)</f>
        <v>27</v>
      </c>
      <c r="R627" s="6">
        <f t="shared" si="99"/>
        <v>108</v>
      </c>
    </row>
    <row r="628" spans="1:18" ht="24" customHeight="1" outlineLevel="1">
      <c r="A628" s="16"/>
      <c r="B628" s="16"/>
      <c r="C628" s="298"/>
      <c r="D628" s="292" t="s">
        <v>978</v>
      </c>
      <c r="E628" s="293"/>
      <c r="F628" s="293"/>
      <c r="G628" s="293"/>
      <c r="H628" s="293"/>
      <c r="I628" s="293"/>
      <c r="J628" s="293"/>
      <c r="K628" s="293"/>
      <c r="L628" s="293"/>
      <c r="M628" s="293"/>
      <c r="N628" s="293"/>
      <c r="O628" s="293"/>
      <c r="P628" s="293"/>
      <c r="Q628" s="293"/>
      <c r="R628" s="6">
        <f t="shared" si="99"/>
        <v>0</v>
      </c>
    </row>
    <row r="629" spans="1:18" ht="24" customHeight="1" outlineLevel="1">
      <c r="A629" s="16"/>
      <c r="B629" s="16"/>
      <c r="C629" s="298"/>
      <c r="D629" s="15" t="s">
        <v>44</v>
      </c>
      <c r="E629" s="26" t="s">
        <v>1197</v>
      </c>
      <c r="F629" s="73"/>
      <c r="G629" s="73"/>
      <c r="H629" s="73"/>
      <c r="I629" s="73"/>
      <c r="J629" s="73"/>
      <c r="K629" s="73"/>
      <c r="L629" s="73"/>
      <c r="M629" s="18">
        <v>0</v>
      </c>
      <c r="N629" s="18">
        <v>0</v>
      </c>
      <c r="O629" s="72">
        <v>0</v>
      </c>
      <c r="P629" s="72">
        <v>0</v>
      </c>
      <c r="Q629" s="72">
        <v>0</v>
      </c>
      <c r="R629" s="6">
        <f t="shared" si="99"/>
        <v>0</v>
      </c>
    </row>
    <row r="630" spans="1:18" ht="24" customHeight="1">
      <c r="A630" s="16"/>
      <c r="B630" s="16"/>
      <c r="C630" s="91" t="s">
        <v>450</v>
      </c>
      <c r="D630" s="91" t="s">
        <v>45</v>
      </c>
      <c r="E630" s="89"/>
      <c r="F630" s="37">
        <f t="shared" ref="F630:O630" si="109">SUM(F613:F629)</f>
        <v>0</v>
      </c>
      <c r="G630" s="37">
        <f t="shared" si="109"/>
        <v>0</v>
      </c>
      <c r="H630" s="37">
        <f t="shared" si="109"/>
        <v>0</v>
      </c>
      <c r="I630" s="37">
        <f t="shared" si="109"/>
        <v>0</v>
      </c>
      <c r="J630" s="37">
        <f t="shared" si="109"/>
        <v>0</v>
      </c>
      <c r="K630" s="37">
        <f t="shared" si="109"/>
        <v>0</v>
      </c>
      <c r="L630" s="37">
        <f t="shared" si="109"/>
        <v>4449</v>
      </c>
      <c r="M630" s="37">
        <f t="shared" si="109"/>
        <v>0</v>
      </c>
      <c r="N630" s="37">
        <f t="shared" si="109"/>
        <v>320</v>
      </c>
      <c r="O630" s="37">
        <f t="shared" si="109"/>
        <v>4769</v>
      </c>
      <c r="P630" s="37">
        <v>5245.9000000000005</v>
      </c>
      <c r="Q630" s="37">
        <f>SUM(Q613:Q629)</f>
        <v>1305</v>
      </c>
      <c r="R630" s="6">
        <f t="shared" si="99"/>
        <v>5220</v>
      </c>
    </row>
    <row r="631" spans="1:18" ht="24" customHeight="1" outlineLevel="1" collapsed="1">
      <c r="A631" s="16"/>
      <c r="B631" s="16"/>
      <c r="C631" s="297" t="s">
        <v>462</v>
      </c>
      <c r="D631" s="15" t="s">
        <v>463</v>
      </c>
      <c r="E631" s="26"/>
      <c r="F631" s="17"/>
      <c r="G631" s="17"/>
      <c r="H631" s="17"/>
      <c r="I631" s="17"/>
      <c r="J631" s="17"/>
      <c r="K631" s="17"/>
      <c r="L631" s="49">
        <v>100</v>
      </c>
      <c r="M631" s="18">
        <v>0</v>
      </c>
      <c r="N631" s="18">
        <v>0</v>
      </c>
      <c r="O631" s="72">
        <f>SUM(F631:N631)</f>
        <v>100</v>
      </c>
      <c r="P631" s="72">
        <v>110.00000000000001</v>
      </c>
      <c r="Q631" s="72">
        <f>ROUNDDOWN(P631/4,0)</f>
        <v>27</v>
      </c>
      <c r="R631" s="6">
        <f t="shared" si="99"/>
        <v>108</v>
      </c>
    </row>
    <row r="632" spans="1:18" ht="24" customHeight="1" outlineLevel="1">
      <c r="A632" s="16"/>
      <c r="B632" s="16"/>
      <c r="C632" s="298"/>
      <c r="D632" s="288" t="s">
        <v>976</v>
      </c>
      <c r="E632" s="289"/>
      <c r="F632" s="289"/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6">
        <f t="shared" si="99"/>
        <v>0</v>
      </c>
    </row>
    <row r="633" spans="1:18" ht="24" customHeight="1" outlineLevel="1">
      <c r="A633" s="16"/>
      <c r="B633" s="16"/>
      <c r="C633" s="298"/>
      <c r="D633" s="25" t="s">
        <v>464</v>
      </c>
      <c r="E633" s="26" t="s">
        <v>32</v>
      </c>
      <c r="F633" s="17"/>
      <c r="G633" s="17"/>
      <c r="H633" s="17"/>
      <c r="I633" s="17"/>
      <c r="J633" s="17"/>
      <c r="K633" s="17"/>
      <c r="L633" s="49">
        <v>1000</v>
      </c>
      <c r="M633" s="18">
        <v>80</v>
      </c>
      <c r="N633" s="18">
        <v>50</v>
      </c>
      <c r="O633" s="72">
        <f t="shared" ref="O633:O649" si="110">SUM(L633:N633)</f>
        <v>1130</v>
      </c>
      <c r="P633" s="72">
        <v>1243</v>
      </c>
      <c r="Q633" s="72">
        <f t="shared" ref="Q633:Q649" si="111">ROUNDDOWN(P633/4,0)</f>
        <v>310</v>
      </c>
      <c r="R633" s="6">
        <f t="shared" si="99"/>
        <v>1240</v>
      </c>
    </row>
    <row r="634" spans="1:18" ht="24" customHeight="1" outlineLevel="1">
      <c r="A634" s="16"/>
      <c r="B634" s="16"/>
      <c r="C634" s="298"/>
      <c r="D634" s="25" t="s">
        <v>470</v>
      </c>
      <c r="E634" s="26" t="s">
        <v>984</v>
      </c>
      <c r="F634" s="17"/>
      <c r="G634" s="17"/>
      <c r="H634" s="17"/>
      <c r="I634" s="17"/>
      <c r="J634" s="17"/>
      <c r="K634" s="17"/>
      <c r="L634" s="49">
        <v>150</v>
      </c>
      <c r="M634" s="18">
        <v>40</v>
      </c>
      <c r="N634" s="18">
        <v>20</v>
      </c>
      <c r="O634" s="72">
        <f t="shared" si="110"/>
        <v>210</v>
      </c>
      <c r="P634" s="72">
        <v>231.00000000000003</v>
      </c>
      <c r="Q634" s="72">
        <f t="shared" si="111"/>
        <v>57</v>
      </c>
      <c r="R634" s="6">
        <f t="shared" si="99"/>
        <v>228</v>
      </c>
    </row>
    <row r="635" spans="1:18" ht="24" customHeight="1" outlineLevel="1">
      <c r="A635" s="16"/>
      <c r="B635" s="16"/>
      <c r="C635" s="298"/>
      <c r="D635" s="25" t="s">
        <v>473</v>
      </c>
      <c r="E635" s="26" t="s">
        <v>984</v>
      </c>
      <c r="F635" s="17"/>
      <c r="G635" s="17"/>
      <c r="H635" s="17"/>
      <c r="I635" s="17"/>
      <c r="J635" s="17"/>
      <c r="K635" s="17"/>
      <c r="L635" s="49">
        <v>200</v>
      </c>
      <c r="M635" s="18">
        <v>60</v>
      </c>
      <c r="N635" s="18">
        <v>20</v>
      </c>
      <c r="O635" s="72">
        <f t="shared" si="110"/>
        <v>280</v>
      </c>
      <c r="P635" s="72">
        <v>308</v>
      </c>
      <c r="Q635" s="72">
        <f t="shared" si="111"/>
        <v>77</v>
      </c>
      <c r="R635" s="6">
        <f t="shared" si="99"/>
        <v>308</v>
      </c>
    </row>
    <row r="636" spans="1:18" ht="24" customHeight="1" outlineLevel="1">
      <c r="A636" s="16"/>
      <c r="B636" s="16"/>
      <c r="C636" s="298"/>
      <c r="D636" s="25" t="s">
        <v>474</v>
      </c>
      <c r="E636" s="26" t="s">
        <v>984</v>
      </c>
      <c r="F636" s="17"/>
      <c r="G636" s="17"/>
      <c r="H636" s="17"/>
      <c r="I636" s="17"/>
      <c r="J636" s="17"/>
      <c r="K636" s="17"/>
      <c r="L636" s="49">
        <v>200</v>
      </c>
      <c r="M636" s="18">
        <v>40</v>
      </c>
      <c r="N636" s="18">
        <v>20</v>
      </c>
      <c r="O636" s="72">
        <f t="shared" si="110"/>
        <v>260</v>
      </c>
      <c r="P636" s="72">
        <v>286</v>
      </c>
      <c r="Q636" s="72">
        <f t="shared" si="111"/>
        <v>71</v>
      </c>
      <c r="R636" s="6">
        <f t="shared" si="99"/>
        <v>284</v>
      </c>
    </row>
    <row r="637" spans="1:18" ht="24" customHeight="1" outlineLevel="1">
      <c r="A637" s="16"/>
      <c r="B637" s="16"/>
      <c r="C637" s="298"/>
      <c r="D637" s="25" t="s">
        <v>465</v>
      </c>
      <c r="E637" s="26" t="s">
        <v>983</v>
      </c>
      <c r="F637" s="17"/>
      <c r="G637" s="17"/>
      <c r="H637" s="17"/>
      <c r="I637" s="17"/>
      <c r="J637" s="17"/>
      <c r="K637" s="17"/>
      <c r="L637" s="49">
        <v>120</v>
      </c>
      <c r="M637" s="18">
        <v>40</v>
      </c>
      <c r="N637" s="18">
        <v>20</v>
      </c>
      <c r="O637" s="72">
        <f t="shared" si="110"/>
        <v>180</v>
      </c>
      <c r="P637" s="72">
        <v>198.00000000000003</v>
      </c>
      <c r="Q637" s="72">
        <f t="shared" si="111"/>
        <v>49</v>
      </c>
      <c r="R637" s="6">
        <f t="shared" si="99"/>
        <v>196</v>
      </c>
    </row>
    <row r="638" spans="1:18" ht="24" customHeight="1" outlineLevel="1">
      <c r="A638" s="16"/>
      <c r="B638" s="16"/>
      <c r="C638" s="298"/>
      <c r="D638" s="25" t="s">
        <v>466</v>
      </c>
      <c r="E638" s="26" t="s">
        <v>983</v>
      </c>
      <c r="F638" s="17"/>
      <c r="G638" s="17"/>
      <c r="H638" s="17"/>
      <c r="I638" s="17"/>
      <c r="J638" s="17"/>
      <c r="K638" s="17"/>
      <c r="L638" s="49">
        <v>120</v>
      </c>
      <c r="M638" s="18">
        <v>40</v>
      </c>
      <c r="N638" s="18">
        <v>20</v>
      </c>
      <c r="O638" s="72">
        <f t="shared" si="110"/>
        <v>180</v>
      </c>
      <c r="P638" s="72">
        <v>198.00000000000003</v>
      </c>
      <c r="Q638" s="72">
        <f t="shared" si="111"/>
        <v>49</v>
      </c>
      <c r="R638" s="6">
        <f t="shared" si="99"/>
        <v>196</v>
      </c>
    </row>
    <row r="639" spans="1:18" ht="24" customHeight="1" outlineLevel="1">
      <c r="A639" s="16"/>
      <c r="B639" s="16"/>
      <c r="C639" s="298"/>
      <c r="D639" s="25" t="s">
        <v>467</v>
      </c>
      <c r="E639" s="26" t="s">
        <v>983</v>
      </c>
      <c r="F639" s="17"/>
      <c r="G639" s="17"/>
      <c r="H639" s="17"/>
      <c r="I639" s="17"/>
      <c r="J639" s="17"/>
      <c r="K639" s="17"/>
      <c r="L639" s="49">
        <v>120</v>
      </c>
      <c r="M639" s="18">
        <v>40</v>
      </c>
      <c r="N639" s="18">
        <v>20</v>
      </c>
      <c r="O639" s="72">
        <f t="shared" si="110"/>
        <v>180</v>
      </c>
      <c r="P639" s="72">
        <v>198.00000000000003</v>
      </c>
      <c r="Q639" s="72">
        <f t="shared" si="111"/>
        <v>49</v>
      </c>
      <c r="R639" s="6">
        <f t="shared" si="99"/>
        <v>196</v>
      </c>
    </row>
    <row r="640" spans="1:18" ht="24" customHeight="1" outlineLevel="1">
      <c r="A640" s="16"/>
      <c r="B640" s="16"/>
      <c r="C640" s="298"/>
      <c r="D640" s="25" t="s">
        <v>468</v>
      </c>
      <c r="E640" s="26" t="s">
        <v>983</v>
      </c>
      <c r="F640" s="17"/>
      <c r="G640" s="17"/>
      <c r="H640" s="17"/>
      <c r="I640" s="17"/>
      <c r="J640" s="17"/>
      <c r="K640" s="17"/>
      <c r="L640" s="49">
        <v>120</v>
      </c>
      <c r="M640" s="18">
        <v>40</v>
      </c>
      <c r="N640" s="18">
        <v>20</v>
      </c>
      <c r="O640" s="72">
        <f t="shared" si="110"/>
        <v>180</v>
      </c>
      <c r="P640" s="72">
        <v>198.00000000000003</v>
      </c>
      <c r="Q640" s="72">
        <f t="shared" si="111"/>
        <v>49</v>
      </c>
      <c r="R640" s="6">
        <f t="shared" si="99"/>
        <v>196</v>
      </c>
    </row>
    <row r="641" spans="1:18" ht="24" customHeight="1" outlineLevel="1">
      <c r="A641" s="16"/>
      <c r="B641" s="16"/>
      <c r="C641" s="298"/>
      <c r="D641" s="25" t="s">
        <v>469</v>
      </c>
      <c r="E641" s="26" t="s">
        <v>983</v>
      </c>
      <c r="F641" s="17"/>
      <c r="G641" s="17"/>
      <c r="H641" s="17"/>
      <c r="I641" s="17"/>
      <c r="J641" s="17"/>
      <c r="K641" s="17"/>
      <c r="L641" s="49">
        <v>120</v>
      </c>
      <c r="M641" s="18">
        <v>60</v>
      </c>
      <c r="N641" s="18">
        <v>20</v>
      </c>
      <c r="O641" s="72">
        <f t="shared" si="110"/>
        <v>200</v>
      </c>
      <c r="P641" s="72">
        <v>220.00000000000003</v>
      </c>
      <c r="Q641" s="72">
        <f t="shared" si="111"/>
        <v>55</v>
      </c>
      <c r="R641" s="6">
        <f t="shared" si="99"/>
        <v>220</v>
      </c>
    </row>
    <row r="642" spans="1:18" ht="24" customHeight="1" outlineLevel="1" collapsed="1">
      <c r="A642" s="16"/>
      <c r="B642" s="16"/>
      <c r="C642" s="298"/>
      <c r="D642" s="25" t="s">
        <v>471</v>
      </c>
      <c r="E642" s="26" t="s">
        <v>983</v>
      </c>
      <c r="F642" s="17"/>
      <c r="G642" s="17"/>
      <c r="H642" s="17"/>
      <c r="I642" s="17"/>
      <c r="J642" s="17"/>
      <c r="K642" s="17"/>
      <c r="L642" s="49">
        <v>120</v>
      </c>
      <c r="M642" s="18">
        <v>30</v>
      </c>
      <c r="N642" s="18">
        <v>10</v>
      </c>
      <c r="O642" s="72">
        <f t="shared" si="110"/>
        <v>160</v>
      </c>
      <c r="P642" s="72">
        <v>176</v>
      </c>
      <c r="Q642" s="72">
        <f t="shared" si="111"/>
        <v>44</v>
      </c>
      <c r="R642" s="6">
        <f t="shared" si="99"/>
        <v>176</v>
      </c>
    </row>
    <row r="643" spans="1:18" ht="24" customHeight="1" outlineLevel="1">
      <c r="A643" s="16"/>
      <c r="B643" s="16"/>
      <c r="C643" s="298"/>
      <c r="D643" s="25" t="s">
        <v>472</v>
      </c>
      <c r="E643" s="26" t="s">
        <v>983</v>
      </c>
      <c r="F643" s="17"/>
      <c r="G643" s="17"/>
      <c r="H643" s="17"/>
      <c r="I643" s="17"/>
      <c r="J643" s="17"/>
      <c r="K643" s="17"/>
      <c r="L643" s="49">
        <v>120</v>
      </c>
      <c r="M643" s="18">
        <v>30</v>
      </c>
      <c r="N643" s="18">
        <v>10</v>
      </c>
      <c r="O643" s="72">
        <f t="shared" si="110"/>
        <v>160</v>
      </c>
      <c r="P643" s="72">
        <v>176</v>
      </c>
      <c r="Q643" s="72">
        <f t="shared" si="111"/>
        <v>44</v>
      </c>
      <c r="R643" s="6">
        <f t="shared" si="99"/>
        <v>176</v>
      </c>
    </row>
    <row r="644" spans="1:18" ht="24" customHeight="1" outlineLevel="1">
      <c r="A644" s="16"/>
      <c r="B644" s="16"/>
      <c r="C644" s="298"/>
      <c r="D644" s="25" t="s">
        <v>475</v>
      </c>
      <c r="E644" s="26" t="s">
        <v>983</v>
      </c>
      <c r="F644" s="17"/>
      <c r="G644" s="17"/>
      <c r="H644" s="17"/>
      <c r="I644" s="17"/>
      <c r="J644" s="17"/>
      <c r="K644" s="17"/>
      <c r="L644" s="49">
        <v>100</v>
      </c>
      <c r="M644" s="18">
        <v>30</v>
      </c>
      <c r="N644" s="18">
        <v>25</v>
      </c>
      <c r="O644" s="72">
        <f t="shared" si="110"/>
        <v>155</v>
      </c>
      <c r="P644" s="72">
        <v>170.5</v>
      </c>
      <c r="Q644" s="72">
        <f t="shared" si="111"/>
        <v>42</v>
      </c>
      <c r="R644" s="6">
        <f t="shared" si="99"/>
        <v>168</v>
      </c>
    </row>
    <row r="645" spans="1:18" ht="24" customHeight="1" outlineLevel="1">
      <c r="A645" s="16"/>
      <c r="B645" s="16"/>
      <c r="C645" s="298"/>
      <c r="D645" s="25" t="s">
        <v>476</v>
      </c>
      <c r="E645" s="26" t="s">
        <v>983</v>
      </c>
      <c r="F645" s="17"/>
      <c r="G645" s="17"/>
      <c r="H645" s="17"/>
      <c r="I645" s="17"/>
      <c r="J645" s="17"/>
      <c r="K645" s="17"/>
      <c r="L645" s="49">
        <v>100</v>
      </c>
      <c r="M645" s="18">
        <v>30</v>
      </c>
      <c r="N645" s="18">
        <v>10</v>
      </c>
      <c r="O645" s="72">
        <f t="shared" si="110"/>
        <v>140</v>
      </c>
      <c r="P645" s="72">
        <v>154</v>
      </c>
      <c r="Q645" s="72">
        <f t="shared" si="111"/>
        <v>38</v>
      </c>
      <c r="R645" s="6">
        <f t="shared" si="99"/>
        <v>152</v>
      </c>
    </row>
    <row r="646" spans="1:18" ht="24" customHeight="1" outlineLevel="1">
      <c r="A646" s="16"/>
      <c r="B646" s="16"/>
      <c r="C646" s="298"/>
      <c r="D646" s="25" t="s">
        <v>477</v>
      </c>
      <c r="E646" s="26" t="s">
        <v>983</v>
      </c>
      <c r="F646" s="17"/>
      <c r="G646" s="17"/>
      <c r="H646" s="17"/>
      <c r="I646" s="17"/>
      <c r="J646" s="17"/>
      <c r="K646" s="17"/>
      <c r="L646" s="49">
        <v>100</v>
      </c>
      <c r="M646" s="18">
        <v>40</v>
      </c>
      <c r="N646" s="18">
        <v>10</v>
      </c>
      <c r="O646" s="72">
        <f t="shared" si="110"/>
        <v>150</v>
      </c>
      <c r="P646" s="72">
        <v>165</v>
      </c>
      <c r="Q646" s="72">
        <f t="shared" si="111"/>
        <v>41</v>
      </c>
      <c r="R646" s="6">
        <f t="shared" si="99"/>
        <v>164</v>
      </c>
    </row>
    <row r="647" spans="1:18" ht="24" customHeight="1" outlineLevel="1">
      <c r="A647" s="16"/>
      <c r="B647" s="16"/>
      <c r="C647" s="298"/>
      <c r="D647" s="25" t="s">
        <v>478</v>
      </c>
      <c r="E647" s="26" t="s">
        <v>983</v>
      </c>
      <c r="F647" s="17"/>
      <c r="G647" s="17"/>
      <c r="H647" s="17"/>
      <c r="I647" s="17"/>
      <c r="J647" s="17"/>
      <c r="K647" s="17"/>
      <c r="L647" s="49">
        <v>100</v>
      </c>
      <c r="M647" s="18">
        <v>30</v>
      </c>
      <c r="N647" s="18">
        <v>10</v>
      </c>
      <c r="O647" s="72">
        <f t="shared" si="110"/>
        <v>140</v>
      </c>
      <c r="P647" s="72">
        <v>154</v>
      </c>
      <c r="Q647" s="72">
        <f t="shared" si="111"/>
        <v>38</v>
      </c>
      <c r="R647" s="6">
        <f t="shared" ref="R647:R710" si="112">Q647*4</f>
        <v>152</v>
      </c>
    </row>
    <row r="648" spans="1:18" ht="24" customHeight="1" outlineLevel="1">
      <c r="A648" s="16"/>
      <c r="B648" s="16"/>
      <c r="C648" s="298"/>
      <c r="D648" s="25" t="s">
        <v>479</v>
      </c>
      <c r="E648" s="26" t="s">
        <v>983</v>
      </c>
      <c r="F648" s="17"/>
      <c r="G648" s="17"/>
      <c r="H648" s="17"/>
      <c r="I648" s="17"/>
      <c r="J648" s="17"/>
      <c r="K648" s="17"/>
      <c r="L648" s="49">
        <v>100</v>
      </c>
      <c r="M648" s="18">
        <v>30</v>
      </c>
      <c r="N648" s="18">
        <v>10</v>
      </c>
      <c r="O648" s="72">
        <f t="shared" si="110"/>
        <v>140</v>
      </c>
      <c r="P648" s="72">
        <v>154</v>
      </c>
      <c r="Q648" s="72">
        <f t="shared" si="111"/>
        <v>38</v>
      </c>
      <c r="R648" s="6">
        <f t="shared" si="112"/>
        <v>152</v>
      </c>
    </row>
    <row r="649" spans="1:18" ht="24" customHeight="1" outlineLevel="1">
      <c r="A649" s="16"/>
      <c r="B649" s="16"/>
      <c r="C649" s="298"/>
      <c r="D649" s="25" t="s">
        <v>480</v>
      </c>
      <c r="E649" s="26" t="s">
        <v>983</v>
      </c>
      <c r="F649" s="17"/>
      <c r="G649" s="17"/>
      <c r="H649" s="17"/>
      <c r="I649" s="17"/>
      <c r="J649" s="17"/>
      <c r="K649" s="17"/>
      <c r="L649" s="49">
        <v>100</v>
      </c>
      <c r="M649" s="18">
        <v>30</v>
      </c>
      <c r="N649" s="18">
        <v>10</v>
      </c>
      <c r="O649" s="72">
        <f t="shared" si="110"/>
        <v>140</v>
      </c>
      <c r="P649" s="72">
        <v>154</v>
      </c>
      <c r="Q649" s="72">
        <f t="shared" si="111"/>
        <v>38</v>
      </c>
      <c r="R649" s="6">
        <f t="shared" si="112"/>
        <v>152</v>
      </c>
    </row>
    <row r="650" spans="1:18" ht="24" customHeight="1" outlineLevel="1">
      <c r="A650" s="16"/>
      <c r="B650" s="16"/>
      <c r="C650" s="298"/>
      <c r="D650" s="290" t="s">
        <v>977</v>
      </c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6">
        <f t="shared" si="112"/>
        <v>0</v>
      </c>
    </row>
    <row r="651" spans="1:18" ht="37.5" customHeight="1" outlineLevel="1">
      <c r="A651" s="16"/>
      <c r="B651" s="16"/>
      <c r="C651" s="298"/>
      <c r="D651" s="25" t="s">
        <v>1034</v>
      </c>
      <c r="E651" s="26" t="s">
        <v>1139</v>
      </c>
      <c r="F651" s="17"/>
      <c r="G651" s="17"/>
      <c r="H651" s="17"/>
      <c r="I651" s="17"/>
      <c r="J651" s="17"/>
      <c r="K651" s="17"/>
      <c r="L651" s="49">
        <v>100</v>
      </c>
      <c r="M651" s="18">
        <v>0</v>
      </c>
      <c r="N651" s="18">
        <v>0</v>
      </c>
      <c r="O651" s="72">
        <f>SUM(F651:N651)</f>
        <v>100</v>
      </c>
      <c r="P651" s="72">
        <v>110.00000000000001</v>
      </c>
      <c r="Q651" s="72">
        <f>ROUNDDOWN(P651/4,0)</f>
        <v>27</v>
      </c>
      <c r="R651" s="6">
        <f t="shared" si="112"/>
        <v>108</v>
      </c>
    </row>
    <row r="652" spans="1:18" ht="22.15" customHeight="1" outlineLevel="1">
      <c r="A652" s="16"/>
      <c r="B652" s="16"/>
      <c r="C652" s="298"/>
      <c r="D652" s="292" t="s">
        <v>978</v>
      </c>
      <c r="E652" s="293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6">
        <f t="shared" si="112"/>
        <v>0</v>
      </c>
    </row>
    <row r="653" spans="1:18" ht="24" customHeight="1" outlineLevel="1">
      <c r="A653" s="16"/>
      <c r="B653" s="16"/>
      <c r="C653" s="299"/>
      <c r="D653" s="31" t="s">
        <v>44</v>
      </c>
      <c r="E653" s="26" t="s">
        <v>1197</v>
      </c>
      <c r="F653" s="73"/>
      <c r="G653" s="73"/>
      <c r="H653" s="73"/>
      <c r="I653" s="73"/>
      <c r="J653" s="73"/>
      <c r="K653" s="73"/>
      <c r="L653" s="73"/>
      <c r="M653" s="18">
        <v>0</v>
      </c>
      <c r="N653" s="18">
        <v>0</v>
      </c>
      <c r="O653" s="72">
        <v>0</v>
      </c>
      <c r="P653" s="72">
        <v>0</v>
      </c>
      <c r="Q653" s="72">
        <v>0</v>
      </c>
      <c r="R653" s="6">
        <f t="shared" si="112"/>
        <v>0</v>
      </c>
    </row>
    <row r="654" spans="1:18" ht="24" customHeight="1">
      <c r="A654" s="16"/>
      <c r="B654" s="16"/>
      <c r="C654" s="91" t="s">
        <v>462</v>
      </c>
      <c r="D654" s="91" t="s">
        <v>45</v>
      </c>
      <c r="E654" s="89"/>
      <c r="F654" s="37">
        <f t="shared" ref="F654:O654" si="113">SUM(F631:F653)</f>
        <v>0</v>
      </c>
      <c r="G654" s="37">
        <f t="shared" si="113"/>
        <v>0</v>
      </c>
      <c r="H654" s="37">
        <f t="shared" si="113"/>
        <v>0</v>
      </c>
      <c r="I654" s="37">
        <f t="shared" si="113"/>
        <v>0</v>
      </c>
      <c r="J654" s="37">
        <f t="shared" si="113"/>
        <v>0</v>
      </c>
      <c r="K654" s="37">
        <f t="shared" si="113"/>
        <v>0</v>
      </c>
      <c r="L654" s="37">
        <f t="shared" si="113"/>
        <v>3190</v>
      </c>
      <c r="M654" s="37">
        <f t="shared" si="113"/>
        <v>690</v>
      </c>
      <c r="N654" s="37">
        <f t="shared" si="113"/>
        <v>305</v>
      </c>
      <c r="O654" s="37">
        <f t="shared" si="113"/>
        <v>4185</v>
      </c>
      <c r="P654" s="37">
        <v>4603.5</v>
      </c>
      <c r="Q654" s="37">
        <f>SUM(Q631:Q653)</f>
        <v>1143</v>
      </c>
      <c r="R654" s="6">
        <f t="shared" si="112"/>
        <v>4572</v>
      </c>
    </row>
    <row r="655" spans="1:18" ht="24" customHeight="1" outlineLevel="1" collapsed="1">
      <c r="A655" s="16"/>
      <c r="B655" s="16"/>
      <c r="C655" s="297" t="s">
        <v>481</v>
      </c>
      <c r="D655" s="15" t="s">
        <v>482</v>
      </c>
      <c r="E655" s="26"/>
      <c r="F655" s="17"/>
      <c r="G655" s="17"/>
      <c r="H655" s="17"/>
      <c r="I655" s="17"/>
      <c r="J655" s="17"/>
      <c r="K655" s="17"/>
      <c r="L655" s="49">
        <v>150</v>
      </c>
      <c r="M655" s="18">
        <v>0</v>
      </c>
      <c r="N655" s="18">
        <v>0</v>
      </c>
      <c r="O655" s="72">
        <f>SUM(F655:N655)</f>
        <v>150</v>
      </c>
      <c r="P655" s="72">
        <v>165</v>
      </c>
      <c r="Q655" s="72">
        <f>ROUNDDOWN(P655/4,0)</f>
        <v>41</v>
      </c>
      <c r="R655" s="6">
        <f t="shared" si="112"/>
        <v>164</v>
      </c>
    </row>
    <row r="656" spans="1:18" ht="24" customHeight="1" outlineLevel="1">
      <c r="A656" s="16"/>
      <c r="B656" s="16"/>
      <c r="C656" s="298"/>
      <c r="D656" s="288" t="s">
        <v>976</v>
      </c>
      <c r="E656" s="289"/>
      <c r="F656" s="289"/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6">
        <f t="shared" si="112"/>
        <v>0</v>
      </c>
    </row>
    <row r="657" spans="1:18" ht="24" customHeight="1" outlineLevel="1">
      <c r="A657" s="16"/>
      <c r="B657" s="16"/>
      <c r="C657" s="298"/>
      <c r="D657" s="25" t="s">
        <v>483</v>
      </c>
      <c r="E657" s="26" t="s">
        <v>32</v>
      </c>
      <c r="F657" s="17"/>
      <c r="G657" s="17"/>
      <c r="H657" s="17"/>
      <c r="I657" s="17"/>
      <c r="J657" s="17"/>
      <c r="K657" s="17"/>
      <c r="L657" s="49">
        <v>600</v>
      </c>
      <c r="M657" s="18">
        <v>70</v>
      </c>
      <c r="N657" s="18">
        <v>60</v>
      </c>
      <c r="O657" s="72">
        <f t="shared" ref="O657:O670" si="114">SUM(L657:N657)</f>
        <v>730</v>
      </c>
      <c r="P657" s="72">
        <v>803.00000000000011</v>
      </c>
      <c r="Q657" s="72">
        <f t="shared" ref="Q657:Q670" si="115">ROUNDDOWN(P657/4,0)</f>
        <v>200</v>
      </c>
      <c r="R657" s="6">
        <f t="shared" si="112"/>
        <v>800</v>
      </c>
    </row>
    <row r="658" spans="1:18" ht="24" customHeight="1" outlineLevel="1">
      <c r="A658" s="16"/>
      <c r="B658" s="16"/>
      <c r="C658" s="298"/>
      <c r="D658" s="25" t="s">
        <v>487</v>
      </c>
      <c r="E658" s="26" t="s">
        <v>989</v>
      </c>
      <c r="F658" s="17"/>
      <c r="G658" s="17"/>
      <c r="H658" s="17"/>
      <c r="I658" s="17"/>
      <c r="J658" s="17"/>
      <c r="K658" s="17"/>
      <c r="L658" s="49">
        <v>200</v>
      </c>
      <c r="M658" s="18">
        <v>50</v>
      </c>
      <c r="N658" s="18">
        <v>30</v>
      </c>
      <c r="O658" s="72">
        <f t="shared" si="114"/>
        <v>280</v>
      </c>
      <c r="P658" s="72">
        <v>308</v>
      </c>
      <c r="Q658" s="72">
        <f t="shared" si="115"/>
        <v>77</v>
      </c>
      <c r="R658" s="6">
        <f t="shared" si="112"/>
        <v>308</v>
      </c>
    </row>
    <row r="659" spans="1:18" ht="24" customHeight="1" outlineLevel="1">
      <c r="A659" s="16"/>
      <c r="B659" s="16"/>
      <c r="C659" s="298"/>
      <c r="D659" s="25" t="s">
        <v>485</v>
      </c>
      <c r="E659" s="26" t="s">
        <v>989</v>
      </c>
      <c r="F659" s="17"/>
      <c r="G659" s="17"/>
      <c r="H659" s="17"/>
      <c r="I659" s="17"/>
      <c r="J659" s="17"/>
      <c r="K659" s="17"/>
      <c r="L659" s="49">
        <v>200</v>
      </c>
      <c r="M659" s="18">
        <v>50</v>
      </c>
      <c r="N659" s="18">
        <v>30</v>
      </c>
      <c r="O659" s="72">
        <f t="shared" si="114"/>
        <v>280</v>
      </c>
      <c r="P659" s="72">
        <v>308</v>
      </c>
      <c r="Q659" s="72">
        <f t="shared" si="115"/>
        <v>77</v>
      </c>
      <c r="R659" s="6">
        <f t="shared" si="112"/>
        <v>308</v>
      </c>
    </row>
    <row r="660" spans="1:18" ht="24" customHeight="1" outlineLevel="1">
      <c r="A660" s="16"/>
      <c r="B660" s="16"/>
      <c r="C660" s="298"/>
      <c r="D660" s="25" t="s">
        <v>489</v>
      </c>
      <c r="E660" s="26" t="s">
        <v>989</v>
      </c>
      <c r="F660" s="17"/>
      <c r="G660" s="17"/>
      <c r="H660" s="17"/>
      <c r="I660" s="17"/>
      <c r="J660" s="17"/>
      <c r="K660" s="17"/>
      <c r="L660" s="49">
        <v>200</v>
      </c>
      <c r="M660" s="18">
        <v>50</v>
      </c>
      <c r="N660" s="18">
        <v>30</v>
      </c>
      <c r="O660" s="72">
        <f t="shared" si="114"/>
        <v>280</v>
      </c>
      <c r="P660" s="72">
        <v>308</v>
      </c>
      <c r="Q660" s="72">
        <f t="shared" si="115"/>
        <v>77</v>
      </c>
      <c r="R660" s="6">
        <f t="shared" si="112"/>
        <v>308</v>
      </c>
    </row>
    <row r="661" spans="1:18" ht="24" customHeight="1" outlineLevel="1">
      <c r="A661" s="16"/>
      <c r="B661" s="16"/>
      <c r="C661" s="298"/>
      <c r="D661" s="25" t="s">
        <v>488</v>
      </c>
      <c r="E661" s="26" t="s">
        <v>984</v>
      </c>
      <c r="F661" s="17"/>
      <c r="G661" s="17"/>
      <c r="H661" s="17"/>
      <c r="I661" s="17"/>
      <c r="J661" s="17"/>
      <c r="K661" s="17"/>
      <c r="L661" s="49">
        <v>150</v>
      </c>
      <c r="M661" s="18">
        <v>50</v>
      </c>
      <c r="N661" s="18">
        <v>30</v>
      </c>
      <c r="O661" s="72">
        <f t="shared" si="114"/>
        <v>230</v>
      </c>
      <c r="P661" s="72">
        <v>253.00000000000003</v>
      </c>
      <c r="Q661" s="72">
        <f t="shared" si="115"/>
        <v>63</v>
      </c>
      <c r="R661" s="6">
        <f t="shared" si="112"/>
        <v>252</v>
      </c>
    </row>
    <row r="662" spans="1:18" ht="24" customHeight="1" outlineLevel="1">
      <c r="A662" s="16"/>
      <c r="B662" s="16"/>
      <c r="C662" s="298"/>
      <c r="D662" s="25" t="s">
        <v>495</v>
      </c>
      <c r="E662" s="26" t="s">
        <v>984</v>
      </c>
      <c r="F662" s="17"/>
      <c r="G662" s="17"/>
      <c r="H662" s="17"/>
      <c r="I662" s="17"/>
      <c r="J662" s="17"/>
      <c r="K662" s="17"/>
      <c r="L662" s="49">
        <v>150</v>
      </c>
      <c r="M662" s="18">
        <v>50</v>
      </c>
      <c r="N662" s="18">
        <v>30</v>
      </c>
      <c r="O662" s="72">
        <f t="shared" si="114"/>
        <v>230</v>
      </c>
      <c r="P662" s="72">
        <v>253.00000000000003</v>
      </c>
      <c r="Q662" s="72">
        <f t="shared" si="115"/>
        <v>63</v>
      </c>
      <c r="R662" s="6">
        <f t="shared" si="112"/>
        <v>252</v>
      </c>
    </row>
    <row r="663" spans="1:18" ht="24" customHeight="1" outlineLevel="1">
      <c r="A663" s="16"/>
      <c r="B663" s="16"/>
      <c r="C663" s="298"/>
      <c r="D663" s="25" t="s">
        <v>486</v>
      </c>
      <c r="E663" s="26" t="s">
        <v>983</v>
      </c>
      <c r="F663" s="17"/>
      <c r="G663" s="17"/>
      <c r="H663" s="17"/>
      <c r="I663" s="17"/>
      <c r="J663" s="17"/>
      <c r="K663" s="17"/>
      <c r="L663" s="49">
        <v>100</v>
      </c>
      <c r="M663" s="18">
        <v>15</v>
      </c>
      <c r="N663" s="18">
        <v>15</v>
      </c>
      <c r="O663" s="72">
        <f t="shared" si="114"/>
        <v>130</v>
      </c>
      <c r="P663" s="72">
        <v>143</v>
      </c>
      <c r="Q663" s="72">
        <f t="shared" si="115"/>
        <v>35</v>
      </c>
      <c r="R663" s="6">
        <f t="shared" si="112"/>
        <v>140</v>
      </c>
    </row>
    <row r="664" spans="1:18" ht="24" customHeight="1" outlineLevel="1" collapsed="1">
      <c r="A664" s="16"/>
      <c r="B664" s="16"/>
      <c r="C664" s="298"/>
      <c r="D664" s="25" t="s">
        <v>490</v>
      </c>
      <c r="E664" s="26" t="s">
        <v>983</v>
      </c>
      <c r="F664" s="17"/>
      <c r="G664" s="17"/>
      <c r="H664" s="17"/>
      <c r="I664" s="17"/>
      <c r="J664" s="17"/>
      <c r="K664" s="17"/>
      <c r="L664" s="49">
        <v>100</v>
      </c>
      <c r="M664" s="18">
        <v>50</v>
      </c>
      <c r="N664" s="18">
        <v>30</v>
      </c>
      <c r="O664" s="72">
        <f t="shared" si="114"/>
        <v>180</v>
      </c>
      <c r="P664" s="72">
        <v>198.00000000000003</v>
      </c>
      <c r="Q664" s="72">
        <f t="shared" si="115"/>
        <v>49</v>
      </c>
      <c r="R664" s="6">
        <f t="shared" si="112"/>
        <v>196</v>
      </c>
    </row>
    <row r="665" spans="1:18" ht="24" customHeight="1" outlineLevel="1">
      <c r="A665" s="16"/>
      <c r="B665" s="16"/>
      <c r="C665" s="298"/>
      <c r="D665" s="25" t="s">
        <v>491</v>
      </c>
      <c r="E665" s="26" t="s">
        <v>983</v>
      </c>
      <c r="F665" s="17"/>
      <c r="G665" s="17"/>
      <c r="H665" s="17"/>
      <c r="I665" s="17"/>
      <c r="J665" s="17"/>
      <c r="K665" s="17"/>
      <c r="L665" s="49">
        <v>100</v>
      </c>
      <c r="M665" s="18">
        <v>10</v>
      </c>
      <c r="N665" s="18">
        <v>10</v>
      </c>
      <c r="O665" s="72">
        <f t="shared" si="114"/>
        <v>120</v>
      </c>
      <c r="P665" s="72">
        <v>132</v>
      </c>
      <c r="Q665" s="72">
        <f t="shared" si="115"/>
        <v>33</v>
      </c>
      <c r="R665" s="6">
        <f t="shared" si="112"/>
        <v>132</v>
      </c>
    </row>
    <row r="666" spans="1:18" ht="24" customHeight="1" outlineLevel="1">
      <c r="A666" s="16"/>
      <c r="B666" s="16"/>
      <c r="C666" s="298"/>
      <c r="D666" s="25" t="s">
        <v>492</v>
      </c>
      <c r="E666" s="26" t="s">
        <v>983</v>
      </c>
      <c r="F666" s="17"/>
      <c r="G666" s="17"/>
      <c r="H666" s="17"/>
      <c r="I666" s="17"/>
      <c r="J666" s="17"/>
      <c r="K666" s="17"/>
      <c r="L666" s="49">
        <v>150</v>
      </c>
      <c r="M666" s="18">
        <v>80</v>
      </c>
      <c r="N666" s="18">
        <v>30</v>
      </c>
      <c r="O666" s="72">
        <f t="shared" si="114"/>
        <v>260</v>
      </c>
      <c r="P666" s="72">
        <v>286</v>
      </c>
      <c r="Q666" s="72">
        <f t="shared" si="115"/>
        <v>71</v>
      </c>
      <c r="R666" s="6">
        <f t="shared" si="112"/>
        <v>284</v>
      </c>
    </row>
    <row r="667" spans="1:18" ht="24" customHeight="1" outlineLevel="1">
      <c r="A667" s="16"/>
      <c r="B667" s="16"/>
      <c r="C667" s="298"/>
      <c r="D667" s="25" t="s">
        <v>493</v>
      </c>
      <c r="E667" s="26" t="s">
        <v>983</v>
      </c>
      <c r="F667" s="17"/>
      <c r="G667" s="17"/>
      <c r="H667" s="17"/>
      <c r="I667" s="17"/>
      <c r="J667" s="17"/>
      <c r="K667" s="17"/>
      <c r="L667" s="49">
        <v>100</v>
      </c>
      <c r="M667" s="18">
        <v>15</v>
      </c>
      <c r="N667" s="18">
        <v>15</v>
      </c>
      <c r="O667" s="72">
        <f t="shared" si="114"/>
        <v>130</v>
      </c>
      <c r="P667" s="72">
        <v>143</v>
      </c>
      <c r="Q667" s="72">
        <f t="shared" si="115"/>
        <v>35</v>
      </c>
      <c r="R667" s="6">
        <f t="shared" si="112"/>
        <v>140</v>
      </c>
    </row>
    <row r="668" spans="1:18" ht="24" customHeight="1" outlineLevel="1">
      <c r="A668" s="16"/>
      <c r="B668" s="16"/>
      <c r="C668" s="298"/>
      <c r="D668" s="25" t="s">
        <v>494</v>
      </c>
      <c r="E668" s="26" t="s">
        <v>983</v>
      </c>
      <c r="F668" s="17"/>
      <c r="G668" s="17"/>
      <c r="H668" s="17"/>
      <c r="I668" s="17"/>
      <c r="J668" s="17"/>
      <c r="K668" s="17"/>
      <c r="L668" s="49">
        <v>100</v>
      </c>
      <c r="M668" s="18">
        <v>15</v>
      </c>
      <c r="N668" s="18">
        <v>15</v>
      </c>
      <c r="O668" s="72">
        <f t="shared" si="114"/>
        <v>130</v>
      </c>
      <c r="P668" s="72">
        <v>143</v>
      </c>
      <c r="Q668" s="72">
        <f t="shared" si="115"/>
        <v>35</v>
      </c>
      <c r="R668" s="6">
        <f t="shared" si="112"/>
        <v>140</v>
      </c>
    </row>
    <row r="669" spans="1:18" ht="24" customHeight="1" outlineLevel="1">
      <c r="A669" s="16"/>
      <c r="B669" s="16"/>
      <c r="C669" s="298"/>
      <c r="D669" s="25" t="s">
        <v>484</v>
      </c>
      <c r="E669" s="26" t="s">
        <v>983</v>
      </c>
      <c r="F669" s="17"/>
      <c r="G669" s="17"/>
      <c r="H669" s="17"/>
      <c r="I669" s="17"/>
      <c r="J669" s="17"/>
      <c r="K669" s="17"/>
      <c r="L669" s="49">
        <v>100</v>
      </c>
      <c r="M669" s="18">
        <v>50</v>
      </c>
      <c r="N669" s="18">
        <v>30</v>
      </c>
      <c r="O669" s="72">
        <f t="shared" si="114"/>
        <v>180</v>
      </c>
      <c r="P669" s="72">
        <v>198.00000000000003</v>
      </c>
      <c r="Q669" s="72">
        <f t="shared" si="115"/>
        <v>49</v>
      </c>
      <c r="R669" s="6">
        <f t="shared" si="112"/>
        <v>196</v>
      </c>
    </row>
    <row r="670" spans="1:18" ht="24" customHeight="1" outlineLevel="1">
      <c r="A670" s="16"/>
      <c r="B670" s="16"/>
      <c r="C670" s="298"/>
      <c r="D670" s="25" t="s">
        <v>496</v>
      </c>
      <c r="E670" s="26" t="s">
        <v>983</v>
      </c>
      <c r="F670" s="17"/>
      <c r="G670" s="17"/>
      <c r="H670" s="17"/>
      <c r="I670" s="17"/>
      <c r="J670" s="17"/>
      <c r="K670" s="17"/>
      <c r="L670" s="49">
        <v>100</v>
      </c>
      <c r="M670" s="18">
        <v>15</v>
      </c>
      <c r="N670" s="18">
        <v>15</v>
      </c>
      <c r="O670" s="72">
        <f t="shared" si="114"/>
        <v>130</v>
      </c>
      <c r="P670" s="72">
        <v>143</v>
      </c>
      <c r="Q670" s="72">
        <f t="shared" si="115"/>
        <v>35</v>
      </c>
      <c r="R670" s="6">
        <f t="shared" si="112"/>
        <v>140</v>
      </c>
    </row>
    <row r="671" spans="1:18" ht="24" customHeight="1" outlineLevel="1">
      <c r="A671" s="16"/>
      <c r="B671" s="16"/>
      <c r="C671" s="298"/>
      <c r="D671" s="292" t="s">
        <v>978</v>
      </c>
      <c r="E671" s="293"/>
      <c r="F671" s="293"/>
      <c r="G671" s="293"/>
      <c r="H671" s="293"/>
      <c r="I671" s="293"/>
      <c r="J671" s="293"/>
      <c r="K671" s="293"/>
      <c r="L671" s="293"/>
      <c r="M671" s="293"/>
      <c r="N671" s="293"/>
      <c r="O671" s="293"/>
      <c r="P671" s="293"/>
      <c r="Q671" s="293"/>
      <c r="R671" s="6">
        <f t="shared" si="112"/>
        <v>0</v>
      </c>
    </row>
    <row r="672" spans="1:18" ht="24" customHeight="1" outlineLevel="1">
      <c r="A672" s="16"/>
      <c r="B672" s="16"/>
      <c r="C672" s="298"/>
      <c r="D672" s="15" t="s">
        <v>44</v>
      </c>
      <c r="E672" s="26" t="s">
        <v>1197</v>
      </c>
      <c r="F672" s="73"/>
      <c r="G672" s="73"/>
      <c r="H672" s="73"/>
      <c r="I672" s="73"/>
      <c r="J672" s="73"/>
      <c r="K672" s="73"/>
      <c r="L672" s="73"/>
      <c r="M672" s="18">
        <v>0</v>
      </c>
      <c r="N672" s="18">
        <v>0</v>
      </c>
      <c r="O672" s="72">
        <v>0</v>
      </c>
      <c r="P672" s="72">
        <v>0</v>
      </c>
      <c r="Q672" s="72">
        <v>0</v>
      </c>
      <c r="R672" s="6">
        <f t="shared" si="112"/>
        <v>0</v>
      </c>
    </row>
    <row r="673" spans="1:18" ht="24" customHeight="1">
      <c r="A673" s="16"/>
      <c r="B673" s="16"/>
      <c r="C673" s="91" t="s">
        <v>481</v>
      </c>
      <c r="D673" s="91" t="s">
        <v>45</v>
      </c>
      <c r="E673" s="89"/>
      <c r="F673" s="37">
        <f t="shared" ref="F673:O673" si="116">SUM(F655:F672)</f>
        <v>0</v>
      </c>
      <c r="G673" s="37">
        <f t="shared" si="116"/>
        <v>0</v>
      </c>
      <c r="H673" s="37">
        <f t="shared" si="116"/>
        <v>0</v>
      </c>
      <c r="I673" s="37">
        <f t="shared" si="116"/>
        <v>0</v>
      </c>
      <c r="J673" s="37">
        <f t="shared" si="116"/>
        <v>0</v>
      </c>
      <c r="K673" s="37">
        <f t="shared" si="116"/>
        <v>0</v>
      </c>
      <c r="L673" s="37">
        <f t="shared" si="116"/>
        <v>2500</v>
      </c>
      <c r="M673" s="37">
        <f t="shared" si="116"/>
        <v>570</v>
      </c>
      <c r="N673" s="37">
        <f t="shared" si="116"/>
        <v>370</v>
      </c>
      <c r="O673" s="37">
        <f t="shared" si="116"/>
        <v>3440</v>
      </c>
      <c r="P673" s="37">
        <v>3784</v>
      </c>
      <c r="Q673" s="37">
        <f>SUM(Q655:Q672)</f>
        <v>940</v>
      </c>
      <c r="R673" s="6">
        <f t="shared" si="112"/>
        <v>3760</v>
      </c>
    </row>
    <row r="674" spans="1:18" ht="24" customHeight="1" outlineLevel="1" collapsed="1">
      <c r="A674" s="16"/>
      <c r="B674" s="16"/>
      <c r="C674" s="300" t="s">
        <v>497</v>
      </c>
      <c r="D674" s="15" t="s">
        <v>498</v>
      </c>
      <c r="E674" s="26"/>
      <c r="F674" s="17"/>
      <c r="G674" s="17"/>
      <c r="H674" s="17"/>
      <c r="I674" s="17"/>
      <c r="J674" s="17"/>
      <c r="K674" s="17"/>
      <c r="L674" s="49">
        <v>150</v>
      </c>
      <c r="M674" s="18"/>
      <c r="N674" s="18"/>
      <c r="O674" s="72">
        <f>SUM(F674:N674)</f>
        <v>150</v>
      </c>
      <c r="P674" s="72">
        <v>165</v>
      </c>
      <c r="Q674" s="72">
        <f>ROUNDDOWN(P674/4,0)</f>
        <v>41</v>
      </c>
      <c r="R674" s="6">
        <f t="shared" si="112"/>
        <v>164</v>
      </c>
    </row>
    <row r="675" spans="1:18" ht="24" customHeight="1" outlineLevel="1">
      <c r="A675" s="16"/>
      <c r="B675" s="16"/>
      <c r="C675" s="301"/>
      <c r="D675" s="288" t="s">
        <v>976</v>
      </c>
      <c r="E675" s="289"/>
      <c r="F675" s="289"/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6">
        <f t="shared" si="112"/>
        <v>0</v>
      </c>
    </row>
    <row r="676" spans="1:18" ht="24" customHeight="1" outlineLevel="1">
      <c r="A676" s="16"/>
      <c r="B676" s="16"/>
      <c r="C676" s="301"/>
      <c r="D676" s="25" t="s">
        <v>499</v>
      </c>
      <c r="E676" s="26" t="s">
        <v>32</v>
      </c>
      <c r="F676" s="17"/>
      <c r="G676" s="17"/>
      <c r="H676" s="17"/>
      <c r="I676" s="17"/>
      <c r="J676" s="17"/>
      <c r="K676" s="17"/>
      <c r="L676" s="49">
        <v>1000</v>
      </c>
      <c r="M676" s="18">
        <v>100</v>
      </c>
      <c r="N676" s="18">
        <v>50</v>
      </c>
      <c r="O676" s="72">
        <f t="shared" ref="O676:O694" si="117">SUM(L676:N676)</f>
        <v>1150</v>
      </c>
      <c r="P676" s="72">
        <v>1265</v>
      </c>
      <c r="Q676" s="72">
        <f t="shared" ref="Q676:Q694" si="118">ROUNDDOWN(P676/4,0)</f>
        <v>316</v>
      </c>
      <c r="R676" s="6">
        <f t="shared" si="112"/>
        <v>1264</v>
      </c>
    </row>
    <row r="677" spans="1:18" ht="24" customHeight="1" outlineLevel="1">
      <c r="A677" s="16"/>
      <c r="B677" s="16"/>
      <c r="C677" s="301"/>
      <c r="D677" s="25" t="s">
        <v>502</v>
      </c>
      <c r="E677" s="26" t="s">
        <v>991</v>
      </c>
      <c r="F677" s="17"/>
      <c r="G677" s="17"/>
      <c r="H677" s="17"/>
      <c r="I677" s="17"/>
      <c r="J677" s="17"/>
      <c r="K677" s="17"/>
      <c r="L677" s="49">
        <v>454</v>
      </c>
      <c r="M677" s="18">
        <v>110</v>
      </c>
      <c r="N677" s="18">
        <v>50</v>
      </c>
      <c r="O677" s="72">
        <f t="shared" si="117"/>
        <v>614</v>
      </c>
      <c r="P677" s="72">
        <v>675.40000000000009</v>
      </c>
      <c r="Q677" s="72">
        <f t="shared" si="118"/>
        <v>168</v>
      </c>
      <c r="R677" s="6">
        <f t="shared" si="112"/>
        <v>672</v>
      </c>
    </row>
    <row r="678" spans="1:18" ht="24" customHeight="1" outlineLevel="1">
      <c r="A678" s="16"/>
      <c r="B678" s="16"/>
      <c r="C678" s="301"/>
      <c r="D678" s="25" t="s">
        <v>503</v>
      </c>
      <c r="E678" s="26" t="s">
        <v>989</v>
      </c>
      <c r="F678" s="17"/>
      <c r="G678" s="17"/>
      <c r="H678" s="17"/>
      <c r="I678" s="17"/>
      <c r="J678" s="17"/>
      <c r="K678" s="17"/>
      <c r="L678" s="49">
        <v>200</v>
      </c>
      <c r="M678" s="18">
        <v>150</v>
      </c>
      <c r="N678" s="18">
        <v>20</v>
      </c>
      <c r="O678" s="72">
        <f t="shared" si="117"/>
        <v>370</v>
      </c>
      <c r="P678" s="72">
        <v>407.00000000000006</v>
      </c>
      <c r="Q678" s="72">
        <f t="shared" si="118"/>
        <v>101</v>
      </c>
      <c r="R678" s="6">
        <f t="shared" si="112"/>
        <v>404</v>
      </c>
    </row>
    <row r="679" spans="1:18" ht="24" customHeight="1" outlineLevel="1" collapsed="1">
      <c r="A679" s="16"/>
      <c r="B679" s="16"/>
      <c r="C679" s="301"/>
      <c r="D679" s="25" t="s">
        <v>506</v>
      </c>
      <c r="E679" s="26" t="s">
        <v>989</v>
      </c>
      <c r="F679" s="17"/>
      <c r="G679" s="17"/>
      <c r="H679" s="17"/>
      <c r="I679" s="17"/>
      <c r="J679" s="17"/>
      <c r="K679" s="17"/>
      <c r="L679" s="49">
        <v>227</v>
      </c>
      <c r="M679" s="18">
        <v>135</v>
      </c>
      <c r="N679" s="18">
        <v>30</v>
      </c>
      <c r="O679" s="72">
        <f t="shared" si="117"/>
        <v>392</v>
      </c>
      <c r="P679" s="72">
        <v>431.20000000000005</v>
      </c>
      <c r="Q679" s="72">
        <f t="shared" si="118"/>
        <v>107</v>
      </c>
      <c r="R679" s="6">
        <f t="shared" si="112"/>
        <v>428</v>
      </c>
    </row>
    <row r="680" spans="1:18" ht="24" customHeight="1" outlineLevel="1">
      <c r="A680" s="16"/>
      <c r="B680" s="16"/>
      <c r="C680" s="301"/>
      <c r="D680" s="25" t="s">
        <v>507</v>
      </c>
      <c r="E680" s="26" t="s">
        <v>989</v>
      </c>
      <c r="F680" s="17"/>
      <c r="G680" s="17"/>
      <c r="H680" s="17"/>
      <c r="I680" s="17"/>
      <c r="J680" s="17"/>
      <c r="K680" s="17"/>
      <c r="L680" s="49">
        <v>220</v>
      </c>
      <c r="M680" s="18">
        <v>100</v>
      </c>
      <c r="N680" s="18">
        <v>30</v>
      </c>
      <c r="O680" s="72">
        <f t="shared" si="117"/>
        <v>350</v>
      </c>
      <c r="P680" s="72">
        <v>385.00000000000006</v>
      </c>
      <c r="Q680" s="72">
        <f t="shared" si="118"/>
        <v>96</v>
      </c>
      <c r="R680" s="6">
        <f t="shared" si="112"/>
        <v>384</v>
      </c>
    </row>
    <row r="681" spans="1:18" ht="24" customHeight="1" outlineLevel="1">
      <c r="A681" s="16"/>
      <c r="B681" s="16"/>
      <c r="C681" s="301"/>
      <c r="D681" s="25" t="s">
        <v>508</v>
      </c>
      <c r="E681" s="26" t="s">
        <v>989</v>
      </c>
      <c r="F681" s="17"/>
      <c r="G681" s="17"/>
      <c r="H681" s="17"/>
      <c r="I681" s="17"/>
      <c r="J681" s="17"/>
      <c r="K681" s="17"/>
      <c r="L681" s="49">
        <v>200</v>
      </c>
      <c r="M681" s="18">
        <v>120</v>
      </c>
      <c r="N681" s="18">
        <v>30</v>
      </c>
      <c r="O681" s="72">
        <f t="shared" si="117"/>
        <v>350</v>
      </c>
      <c r="P681" s="72">
        <v>385.00000000000006</v>
      </c>
      <c r="Q681" s="72">
        <f t="shared" si="118"/>
        <v>96</v>
      </c>
      <c r="R681" s="6">
        <f t="shared" si="112"/>
        <v>384</v>
      </c>
    </row>
    <row r="682" spans="1:18" ht="24" customHeight="1" outlineLevel="1">
      <c r="A682" s="16"/>
      <c r="B682" s="16"/>
      <c r="C682" s="301"/>
      <c r="D682" s="25" t="s">
        <v>501</v>
      </c>
      <c r="E682" s="26" t="s">
        <v>984</v>
      </c>
      <c r="F682" s="17"/>
      <c r="G682" s="17"/>
      <c r="H682" s="17"/>
      <c r="I682" s="17"/>
      <c r="J682" s="17"/>
      <c r="K682" s="17"/>
      <c r="L682" s="49">
        <v>160</v>
      </c>
      <c r="M682" s="18">
        <v>80</v>
      </c>
      <c r="N682" s="18">
        <v>25</v>
      </c>
      <c r="O682" s="72">
        <f t="shared" si="117"/>
        <v>265</v>
      </c>
      <c r="P682" s="72">
        <v>291.5</v>
      </c>
      <c r="Q682" s="72">
        <f t="shared" si="118"/>
        <v>72</v>
      </c>
      <c r="R682" s="6">
        <f t="shared" si="112"/>
        <v>288</v>
      </c>
    </row>
    <row r="683" spans="1:18" ht="24" customHeight="1" outlineLevel="1">
      <c r="A683" s="16"/>
      <c r="B683" s="16"/>
      <c r="C683" s="301"/>
      <c r="D683" s="25" t="s">
        <v>500</v>
      </c>
      <c r="E683" s="26" t="s">
        <v>983</v>
      </c>
      <c r="F683" s="17"/>
      <c r="G683" s="17"/>
      <c r="H683" s="17"/>
      <c r="I683" s="17"/>
      <c r="J683" s="17"/>
      <c r="K683" s="17"/>
      <c r="L683" s="49">
        <v>128</v>
      </c>
      <c r="M683" s="18">
        <v>42</v>
      </c>
      <c r="N683" s="18">
        <v>23</v>
      </c>
      <c r="O683" s="72">
        <f t="shared" si="117"/>
        <v>193</v>
      </c>
      <c r="P683" s="72">
        <v>212.3</v>
      </c>
      <c r="Q683" s="72">
        <f t="shared" si="118"/>
        <v>53</v>
      </c>
      <c r="R683" s="6">
        <f t="shared" si="112"/>
        <v>212</v>
      </c>
    </row>
    <row r="684" spans="1:18" ht="24" customHeight="1" outlineLevel="1">
      <c r="A684" s="16"/>
      <c r="B684" s="16"/>
      <c r="C684" s="301"/>
      <c r="D684" s="25" t="s">
        <v>504</v>
      </c>
      <c r="E684" s="26" t="s">
        <v>983</v>
      </c>
      <c r="F684" s="17"/>
      <c r="G684" s="17"/>
      <c r="H684" s="17"/>
      <c r="I684" s="17"/>
      <c r="J684" s="17"/>
      <c r="K684" s="17"/>
      <c r="L684" s="49">
        <v>116</v>
      </c>
      <c r="M684" s="18">
        <v>50</v>
      </c>
      <c r="N684" s="18">
        <v>22</v>
      </c>
      <c r="O684" s="72">
        <f t="shared" si="117"/>
        <v>188</v>
      </c>
      <c r="P684" s="72">
        <v>206.8</v>
      </c>
      <c r="Q684" s="72">
        <f t="shared" si="118"/>
        <v>51</v>
      </c>
      <c r="R684" s="6">
        <f t="shared" si="112"/>
        <v>204</v>
      </c>
    </row>
    <row r="685" spans="1:18" ht="24" customHeight="1" outlineLevel="1">
      <c r="A685" s="16"/>
      <c r="B685" s="16"/>
      <c r="C685" s="301"/>
      <c r="D685" s="25" t="s">
        <v>505</v>
      </c>
      <c r="E685" s="26" t="s">
        <v>983</v>
      </c>
      <c r="F685" s="17"/>
      <c r="G685" s="17"/>
      <c r="H685" s="17"/>
      <c r="I685" s="17"/>
      <c r="J685" s="17"/>
      <c r="K685" s="17"/>
      <c r="L685" s="49">
        <v>55</v>
      </c>
      <c r="M685" s="18">
        <v>70</v>
      </c>
      <c r="N685" s="18">
        <v>31</v>
      </c>
      <c r="O685" s="72">
        <f t="shared" si="117"/>
        <v>156</v>
      </c>
      <c r="P685" s="72">
        <v>171.60000000000002</v>
      </c>
      <c r="Q685" s="72">
        <f t="shared" si="118"/>
        <v>42</v>
      </c>
      <c r="R685" s="6">
        <f t="shared" si="112"/>
        <v>168</v>
      </c>
    </row>
    <row r="686" spans="1:18" ht="24" customHeight="1" outlineLevel="1">
      <c r="A686" s="16"/>
      <c r="B686" s="16"/>
      <c r="C686" s="301"/>
      <c r="D686" s="25" t="s">
        <v>509</v>
      </c>
      <c r="E686" s="26" t="s">
        <v>983</v>
      </c>
      <c r="F686" s="17"/>
      <c r="G686" s="17"/>
      <c r="H686" s="17"/>
      <c r="I686" s="17"/>
      <c r="J686" s="17"/>
      <c r="K686" s="17"/>
      <c r="L686" s="49">
        <v>73</v>
      </c>
      <c r="M686" s="18">
        <v>15</v>
      </c>
      <c r="N686" s="18">
        <v>25</v>
      </c>
      <c r="O686" s="72">
        <f t="shared" si="117"/>
        <v>113</v>
      </c>
      <c r="P686" s="72">
        <v>124.30000000000001</v>
      </c>
      <c r="Q686" s="72">
        <f t="shared" si="118"/>
        <v>31</v>
      </c>
      <c r="R686" s="6">
        <f t="shared" si="112"/>
        <v>124</v>
      </c>
    </row>
    <row r="687" spans="1:18" ht="24" customHeight="1" outlineLevel="1">
      <c r="A687" s="16"/>
      <c r="B687" s="16"/>
      <c r="C687" s="301"/>
      <c r="D687" s="25" t="s">
        <v>510</v>
      </c>
      <c r="E687" s="26" t="s">
        <v>983</v>
      </c>
      <c r="F687" s="17"/>
      <c r="G687" s="17"/>
      <c r="H687" s="17"/>
      <c r="I687" s="17"/>
      <c r="J687" s="17"/>
      <c r="K687" s="17"/>
      <c r="L687" s="49">
        <v>114</v>
      </c>
      <c r="M687" s="18">
        <v>45</v>
      </c>
      <c r="N687" s="18">
        <v>18</v>
      </c>
      <c r="O687" s="72">
        <f t="shared" si="117"/>
        <v>177</v>
      </c>
      <c r="P687" s="72">
        <v>194.70000000000002</v>
      </c>
      <c r="Q687" s="72">
        <f t="shared" si="118"/>
        <v>48</v>
      </c>
      <c r="R687" s="6">
        <f t="shared" si="112"/>
        <v>192</v>
      </c>
    </row>
    <row r="688" spans="1:18" ht="24" customHeight="1" outlineLevel="1">
      <c r="A688" s="16"/>
      <c r="B688" s="16"/>
      <c r="C688" s="301"/>
      <c r="D688" s="25" t="s">
        <v>511</v>
      </c>
      <c r="E688" s="26" t="s">
        <v>983</v>
      </c>
      <c r="F688" s="17"/>
      <c r="G688" s="17"/>
      <c r="H688" s="17"/>
      <c r="I688" s="17"/>
      <c r="J688" s="17"/>
      <c r="K688" s="17"/>
      <c r="L688" s="49">
        <v>99</v>
      </c>
      <c r="M688" s="18">
        <v>50</v>
      </c>
      <c r="N688" s="18">
        <v>22</v>
      </c>
      <c r="O688" s="72">
        <f t="shared" si="117"/>
        <v>171</v>
      </c>
      <c r="P688" s="72">
        <v>188.10000000000002</v>
      </c>
      <c r="Q688" s="72">
        <f t="shared" si="118"/>
        <v>47</v>
      </c>
      <c r="R688" s="6">
        <f t="shared" si="112"/>
        <v>188</v>
      </c>
    </row>
    <row r="689" spans="1:18" ht="24" customHeight="1" outlineLevel="1">
      <c r="A689" s="16"/>
      <c r="B689" s="16"/>
      <c r="C689" s="301"/>
      <c r="D689" s="25" t="s">
        <v>512</v>
      </c>
      <c r="E689" s="26" t="s">
        <v>983</v>
      </c>
      <c r="F689" s="17"/>
      <c r="G689" s="17"/>
      <c r="H689" s="17"/>
      <c r="I689" s="17"/>
      <c r="J689" s="17"/>
      <c r="K689" s="17"/>
      <c r="L689" s="49">
        <v>121</v>
      </c>
      <c r="M689" s="18">
        <v>20</v>
      </c>
      <c r="N689" s="18">
        <v>15</v>
      </c>
      <c r="O689" s="72">
        <f t="shared" si="117"/>
        <v>156</v>
      </c>
      <c r="P689" s="72">
        <v>171.60000000000002</v>
      </c>
      <c r="Q689" s="72">
        <f t="shared" si="118"/>
        <v>42</v>
      </c>
      <c r="R689" s="6">
        <f t="shared" si="112"/>
        <v>168</v>
      </c>
    </row>
    <row r="690" spans="1:18" ht="24" customHeight="1" outlineLevel="1">
      <c r="A690" s="16"/>
      <c r="B690" s="16"/>
      <c r="C690" s="301"/>
      <c r="D690" s="25" t="s">
        <v>513</v>
      </c>
      <c r="E690" s="26" t="s">
        <v>983</v>
      </c>
      <c r="F690" s="17"/>
      <c r="G690" s="17"/>
      <c r="H690" s="17"/>
      <c r="I690" s="17"/>
      <c r="J690" s="17"/>
      <c r="K690" s="17"/>
      <c r="L690" s="49">
        <v>149</v>
      </c>
      <c r="M690" s="18">
        <v>22</v>
      </c>
      <c r="N690" s="18">
        <v>20</v>
      </c>
      <c r="O690" s="72">
        <f t="shared" si="117"/>
        <v>191</v>
      </c>
      <c r="P690" s="72">
        <v>210.10000000000002</v>
      </c>
      <c r="Q690" s="72">
        <f t="shared" si="118"/>
        <v>52</v>
      </c>
      <c r="R690" s="6">
        <f t="shared" si="112"/>
        <v>208</v>
      </c>
    </row>
    <row r="691" spans="1:18" ht="24" customHeight="1" outlineLevel="1">
      <c r="A691" s="16"/>
      <c r="B691" s="16"/>
      <c r="C691" s="301"/>
      <c r="D691" s="25" t="s">
        <v>514</v>
      </c>
      <c r="E691" s="26" t="s">
        <v>983</v>
      </c>
      <c r="F691" s="17"/>
      <c r="G691" s="17"/>
      <c r="H691" s="17"/>
      <c r="I691" s="17"/>
      <c r="J691" s="17"/>
      <c r="K691" s="17"/>
      <c r="L691" s="49">
        <v>93</v>
      </c>
      <c r="M691" s="18">
        <v>41</v>
      </c>
      <c r="N691" s="18">
        <v>20</v>
      </c>
      <c r="O691" s="72">
        <f t="shared" si="117"/>
        <v>154</v>
      </c>
      <c r="P691" s="72">
        <v>169.4</v>
      </c>
      <c r="Q691" s="72">
        <f t="shared" si="118"/>
        <v>42</v>
      </c>
      <c r="R691" s="6">
        <f t="shared" si="112"/>
        <v>168</v>
      </c>
    </row>
    <row r="692" spans="1:18" ht="24" customHeight="1" outlineLevel="1">
      <c r="A692" s="16"/>
      <c r="B692" s="16"/>
      <c r="C692" s="301"/>
      <c r="D692" s="25" t="s">
        <v>515</v>
      </c>
      <c r="E692" s="26" t="s">
        <v>983</v>
      </c>
      <c r="F692" s="17"/>
      <c r="G692" s="17"/>
      <c r="H692" s="17"/>
      <c r="I692" s="17"/>
      <c r="J692" s="17"/>
      <c r="K692" s="17"/>
      <c r="L692" s="49">
        <v>100</v>
      </c>
      <c r="M692" s="18">
        <v>20</v>
      </c>
      <c r="N692" s="18">
        <v>20</v>
      </c>
      <c r="O692" s="72">
        <f t="shared" si="117"/>
        <v>140</v>
      </c>
      <c r="P692" s="72">
        <v>154</v>
      </c>
      <c r="Q692" s="72">
        <f t="shared" si="118"/>
        <v>38</v>
      </c>
      <c r="R692" s="6">
        <f t="shared" si="112"/>
        <v>152</v>
      </c>
    </row>
    <row r="693" spans="1:18" ht="24" customHeight="1" outlineLevel="1">
      <c r="A693" s="16"/>
      <c r="B693" s="16"/>
      <c r="C693" s="301"/>
      <c r="D693" s="31" t="s">
        <v>1035</v>
      </c>
      <c r="E693" s="26" t="s">
        <v>983</v>
      </c>
      <c r="F693" s="17"/>
      <c r="G693" s="17"/>
      <c r="H693" s="17"/>
      <c r="I693" s="17"/>
      <c r="J693" s="17"/>
      <c r="K693" s="17"/>
      <c r="L693" s="49">
        <v>60</v>
      </c>
      <c r="M693" s="18">
        <v>33</v>
      </c>
      <c r="N693" s="18">
        <v>22</v>
      </c>
      <c r="O693" s="72">
        <f t="shared" si="117"/>
        <v>115</v>
      </c>
      <c r="P693" s="72">
        <v>126.50000000000001</v>
      </c>
      <c r="Q693" s="72">
        <f t="shared" si="118"/>
        <v>31</v>
      </c>
      <c r="R693" s="6">
        <f t="shared" si="112"/>
        <v>124</v>
      </c>
    </row>
    <row r="694" spans="1:18" ht="24" customHeight="1" outlineLevel="1">
      <c r="A694" s="16"/>
      <c r="B694" s="16"/>
      <c r="C694" s="301"/>
      <c r="D694" s="25" t="s">
        <v>516</v>
      </c>
      <c r="E694" s="26" t="s">
        <v>983</v>
      </c>
      <c r="F694" s="17"/>
      <c r="G694" s="17"/>
      <c r="H694" s="17"/>
      <c r="I694" s="17"/>
      <c r="J694" s="17"/>
      <c r="K694" s="17"/>
      <c r="L694" s="49">
        <v>55</v>
      </c>
      <c r="M694" s="18">
        <v>10</v>
      </c>
      <c r="N694" s="18">
        <v>10</v>
      </c>
      <c r="O694" s="72">
        <f t="shared" si="117"/>
        <v>75</v>
      </c>
      <c r="P694" s="72">
        <v>82.5</v>
      </c>
      <c r="Q694" s="72">
        <f t="shared" si="118"/>
        <v>20</v>
      </c>
      <c r="R694" s="6">
        <f t="shared" si="112"/>
        <v>80</v>
      </c>
    </row>
    <row r="695" spans="1:18" ht="24" customHeight="1" outlineLevel="1">
      <c r="A695" s="16"/>
      <c r="B695" s="16"/>
      <c r="C695" s="301"/>
      <c r="D695" s="292" t="s">
        <v>978</v>
      </c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6">
        <f t="shared" si="112"/>
        <v>0</v>
      </c>
    </row>
    <row r="696" spans="1:18" ht="24" customHeight="1" outlineLevel="1">
      <c r="A696" s="16"/>
      <c r="B696" s="16"/>
      <c r="C696" s="302"/>
      <c r="D696" s="15" t="s">
        <v>44</v>
      </c>
      <c r="E696" s="26" t="s">
        <v>1197</v>
      </c>
      <c r="F696" s="73"/>
      <c r="G696" s="73"/>
      <c r="H696" s="73"/>
      <c r="I696" s="73"/>
      <c r="J696" s="73"/>
      <c r="K696" s="73"/>
      <c r="L696" s="73"/>
      <c r="M696" s="18"/>
      <c r="N696" s="18"/>
      <c r="O696" s="72">
        <v>0</v>
      </c>
      <c r="P696" s="72">
        <v>0</v>
      </c>
      <c r="Q696" s="72">
        <v>0</v>
      </c>
      <c r="R696" s="6">
        <f t="shared" si="112"/>
        <v>0</v>
      </c>
    </row>
    <row r="697" spans="1:18" ht="24" customHeight="1">
      <c r="A697" s="16"/>
      <c r="B697" s="16"/>
      <c r="C697" s="91" t="s">
        <v>497</v>
      </c>
      <c r="D697" s="91" t="s">
        <v>45</v>
      </c>
      <c r="E697" s="89"/>
      <c r="F697" s="37">
        <f t="shared" ref="F697:O697" si="119">SUM(F674:F696)</f>
        <v>0</v>
      </c>
      <c r="G697" s="37">
        <f t="shared" si="119"/>
        <v>0</v>
      </c>
      <c r="H697" s="37">
        <f t="shared" si="119"/>
        <v>0</v>
      </c>
      <c r="I697" s="37">
        <f t="shared" si="119"/>
        <v>0</v>
      </c>
      <c r="J697" s="37">
        <f t="shared" si="119"/>
        <v>0</v>
      </c>
      <c r="K697" s="37">
        <f t="shared" si="119"/>
        <v>0</v>
      </c>
      <c r="L697" s="37">
        <f t="shared" si="119"/>
        <v>3774</v>
      </c>
      <c r="M697" s="37">
        <f t="shared" si="119"/>
        <v>1213</v>
      </c>
      <c r="N697" s="37">
        <f t="shared" si="119"/>
        <v>483</v>
      </c>
      <c r="O697" s="37">
        <f t="shared" si="119"/>
        <v>5470</v>
      </c>
      <c r="P697" s="37">
        <v>6017.0000000000018</v>
      </c>
      <c r="Q697" s="37">
        <f>SUM(Q674:Q696)</f>
        <v>1494</v>
      </c>
      <c r="R697" s="6">
        <f t="shared" si="112"/>
        <v>5976</v>
      </c>
    </row>
    <row r="698" spans="1:18" ht="24" customHeight="1" outlineLevel="1" collapsed="1">
      <c r="A698" s="16"/>
      <c r="B698" s="16"/>
      <c r="C698" s="294" t="s">
        <v>517</v>
      </c>
      <c r="D698" s="15" t="s">
        <v>518</v>
      </c>
      <c r="E698" s="26"/>
      <c r="F698" s="17"/>
      <c r="G698" s="17"/>
      <c r="H698" s="17"/>
      <c r="I698" s="17"/>
      <c r="J698" s="17"/>
      <c r="K698" s="17"/>
      <c r="L698" s="49">
        <v>480</v>
      </c>
      <c r="M698" s="18"/>
      <c r="N698" s="18"/>
      <c r="O698" s="72">
        <f>SUM(F698:N698)</f>
        <v>480</v>
      </c>
      <c r="P698" s="72">
        <v>528</v>
      </c>
      <c r="Q698" s="72">
        <f>ROUNDDOWN(P698/4,0)</f>
        <v>132</v>
      </c>
      <c r="R698" s="6">
        <f t="shared" si="112"/>
        <v>528</v>
      </c>
    </row>
    <row r="699" spans="1:18" ht="24" customHeight="1" outlineLevel="1">
      <c r="A699" s="16"/>
      <c r="B699" s="16"/>
      <c r="C699" s="295"/>
      <c r="D699" s="288" t="s">
        <v>976</v>
      </c>
      <c r="E699" s="289"/>
      <c r="F699" s="289"/>
      <c r="G699" s="289"/>
      <c r="H699" s="289"/>
      <c r="I699" s="289"/>
      <c r="J699" s="289"/>
      <c r="K699" s="289"/>
      <c r="L699" s="289"/>
      <c r="M699" s="289"/>
      <c r="N699" s="289"/>
      <c r="O699" s="289"/>
      <c r="P699" s="289"/>
      <c r="Q699" s="289"/>
      <c r="R699" s="6">
        <f t="shared" si="112"/>
        <v>0</v>
      </c>
    </row>
    <row r="700" spans="1:18" ht="24" customHeight="1" outlineLevel="1">
      <c r="A700" s="16"/>
      <c r="B700" s="16"/>
      <c r="C700" s="295"/>
      <c r="D700" s="25" t="s">
        <v>519</v>
      </c>
      <c r="E700" s="26" t="s">
        <v>59</v>
      </c>
      <c r="F700" s="17"/>
      <c r="G700" s="17"/>
      <c r="H700" s="17"/>
      <c r="I700" s="17"/>
      <c r="J700" s="17"/>
      <c r="K700" s="17"/>
      <c r="L700" s="49">
        <v>1650</v>
      </c>
      <c r="M700" s="18">
        <v>0</v>
      </c>
      <c r="N700" s="18">
        <v>30</v>
      </c>
      <c r="O700" s="72">
        <f t="shared" ref="O700:O720" si="120">SUM(L700:N700)</f>
        <v>1680</v>
      </c>
      <c r="P700" s="72">
        <v>1848.0000000000002</v>
      </c>
      <c r="Q700" s="72">
        <f t="shared" ref="Q700:Q720" si="121">ROUNDDOWN(P700/4,0)</f>
        <v>462</v>
      </c>
      <c r="R700" s="6">
        <f t="shared" si="112"/>
        <v>1848</v>
      </c>
    </row>
    <row r="701" spans="1:18" ht="24" customHeight="1" outlineLevel="1">
      <c r="A701" s="16"/>
      <c r="B701" s="16"/>
      <c r="C701" s="295"/>
      <c r="D701" s="25" t="s">
        <v>524</v>
      </c>
      <c r="E701" s="26" t="s">
        <v>989</v>
      </c>
      <c r="F701" s="17"/>
      <c r="G701" s="17"/>
      <c r="H701" s="17"/>
      <c r="I701" s="17"/>
      <c r="J701" s="17"/>
      <c r="K701" s="17"/>
      <c r="L701" s="49">
        <v>500</v>
      </c>
      <c r="M701" s="18">
        <v>150</v>
      </c>
      <c r="N701" s="18">
        <v>80</v>
      </c>
      <c r="O701" s="72">
        <f t="shared" si="120"/>
        <v>730</v>
      </c>
      <c r="P701" s="72">
        <v>803.00000000000011</v>
      </c>
      <c r="Q701" s="72">
        <f t="shared" si="121"/>
        <v>200</v>
      </c>
      <c r="R701" s="6">
        <f t="shared" si="112"/>
        <v>800</v>
      </c>
    </row>
    <row r="702" spans="1:18" ht="24" customHeight="1" outlineLevel="1">
      <c r="A702" s="16"/>
      <c r="B702" s="16"/>
      <c r="C702" s="295"/>
      <c r="D702" s="25" t="s">
        <v>1036</v>
      </c>
      <c r="E702" s="26" t="s">
        <v>1148</v>
      </c>
      <c r="F702" s="17"/>
      <c r="G702" s="17"/>
      <c r="H702" s="17"/>
      <c r="I702" s="17"/>
      <c r="J702" s="17"/>
      <c r="K702" s="17"/>
      <c r="L702" s="49">
        <v>150</v>
      </c>
      <c r="M702" s="18">
        <v>30</v>
      </c>
      <c r="N702" s="18">
        <v>30</v>
      </c>
      <c r="O702" s="72">
        <f t="shared" si="120"/>
        <v>210</v>
      </c>
      <c r="P702" s="72">
        <v>231.00000000000003</v>
      </c>
      <c r="Q702" s="72">
        <f t="shared" si="121"/>
        <v>57</v>
      </c>
      <c r="R702" s="6">
        <f t="shared" si="112"/>
        <v>228</v>
      </c>
    </row>
    <row r="703" spans="1:18" ht="24" customHeight="1" outlineLevel="1">
      <c r="A703" s="16"/>
      <c r="B703" s="16"/>
      <c r="C703" s="295"/>
      <c r="D703" s="25" t="s">
        <v>520</v>
      </c>
      <c r="E703" s="26" t="s">
        <v>984</v>
      </c>
      <c r="F703" s="17"/>
      <c r="G703" s="17"/>
      <c r="H703" s="17"/>
      <c r="I703" s="17"/>
      <c r="J703" s="17"/>
      <c r="K703" s="17"/>
      <c r="L703" s="49">
        <v>130</v>
      </c>
      <c r="M703" s="18">
        <v>30</v>
      </c>
      <c r="N703" s="18">
        <v>15</v>
      </c>
      <c r="O703" s="72">
        <f t="shared" si="120"/>
        <v>175</v>
      </c>
      <c r="P703" s="72">
        <v>192.50000000000003</v>
      </c>
      <c r="Q703" s="72">
        <f t="shared" si="121"/>
        <v>48</v>
      </c>
      <c r="R703" s="6">
        <f t="shared" si="112"/>
        <v>192</v>
      </c>
    </row>
    <row r="704" spans="1:18" ht="24" customHeight="1" outlineLevel="1">
      <c r="A704" s="16"/>
      <c r="B704" s="16"/>
      <c r="C704" s="295"/>
      <c r="D704" s="25" t="s">
        <v>522</v>
      </c>
      <c r="E704" s="26" t="s">
        <v>984</v>
      </c>
      <c r="F704" s="17"/>
      <c r="G704" s="17"/>
      <c r="H704" s="17"/>
      <c r="I704" s="17"/>
      <c r="J704" s="17"/>
      <c r="K704" s="17"/>
      <c r="L704" s="49">
        <v>230</v>
      </c>
      <c r="M704" s="18">
        <v>96</v>
      </c>
      <c r="N704" s="18">
        <v>15</v>
      </c>
      <c r="O704" s="72">
        <f t="shared" si="120"/>
        <v>341</v>
      </c>
      <c r="P704" s="72">
        <v>375.1</v>
      </c>
      <c r="Q704" s="72">
        <f t="shared" si="121"/>
        <v>93</v>
      </c>
      <c r="R704" s="6">
        <f t="shared" si="112"/>
        <v>372</v>
      </c>
    </row>
    <row r="705" spans="1:18" ht="24" customHeight="1" outlineLevel="1">
      <c r="A705" s="16"/>
      <c r="B705" s="16"/>
      <c r="C705" s="295"/>
      <c r="D705" s="25" t="s">
        <v>523</v>
      </c>
      <c r="E705" s="26" t="s">
        <v>984</v>
      </c>
      <c r="F705" s="17"/>
      <c r="G705" s="17"/>
      <c r="H705" s="17"/>
      <c r="I705" s="17"/>
      <c r="J705" s="17"/>
      <c r="K705" s="17"/>
      <c r="L705" s="49">
        <v>250</v>
      </c>
      <c r="M705" s="18">
        <v>100</v>
      </c>
      <c r="N705" s="18">
        <v>30</v>
      </c>
      <c r="O705" s="72">
        <f t="shared" si="120"/>
        <v>380</v>
      </c>
      <c r="P705" s="72">
        <v>418.00000000000006</v>
      </c>
      <c r="Q705" s="72">
        <f t="shared" si="121"/>
        <v>104</v>
      </c>
      <c r="R705" s="6">
        <f t="shared" si="112"/>
        <v>416</v>
      </c>
    </row>
    <row r="706" spans="1:18" ht="24" customHeight="1" outlineLevel="1">
      <c r="A706" s="16"/>
      <c r="B706" s="16"/>
      <c r="C706" s="295"/>
      <c r="D706" s="25" t="s">
        <v>531</v>
      </c>
      <c r="E706" s="26" t="s">
        <v>984</v>
      </c>
      <c r="F706" s="17"/>
      <c r="G706" s="17"/>
      <c r="H706" s="17"/>
      <c r="I706" s="17"/>
      <c r="J706" s="17"/>
      <c r="K706" s="17"/>
      <c r="L706" s="49">
        <v>470</v>
      </c>
      <c r="M706" s="18">
        <v>25</v>
      </c>
      <c r="N706" s="18">
        <v>15</v>
      </c>
      <c r="O706" s="72">
        <f t="shared" si="120"/>
        <v>510</v>
      </c>
      <c r="P706" s="72">
        <v>561</v>
      </c>
      <c r="Q706" s="72">
        <f t="shared" si="121"/>
        <v>140</v>
      </c>
      <c r="R706" s="6">
        <f t="shared" si="112"/>
        <v>560</v>
      </c>
    </row>
    <row r="707" spans="1:18" ht="24" customHeight="1" outlineLevel="1">
      <c r="A707" s="16"/>
      <c r="B707" s="16"/>
      <c r="C707" s="295"/>
      <c r="D707" s="25" t="s">
        <v>532</v>
      </c>
      <c r="E707" s="26" t="s">
        <v>984</v>
      </c>
      <c r="F707" s="17"/>
      <c r="G707" s="17"/>
      <c r="H707" s="17"/>
      <c r="I707" s="17"/>
      <c r="J707" s="17"/>
      <c r="K707" s="17"/>
      <c r="L707" s="49">
        <v>240</v>
      </c>
      <c r="M707" s="18">
        <v>60</v>
      </c>
      <c r="N707" s="18">
        <v>15</v>
      </c>
      <c r="O707" s="72">
        <f t="shared" si="120"/>
        <v>315</v>
      </c>
      <c r="P707" s="72">
        <v>346.5</v>
      </c>
      <c r="Q707" s="72">
        <f t="shared" si="121"/>
        <v>86</v>
      </c>
      <c r="R707" s="6">
        <f t="shared" si="112"/>
        <v>344</v>
      </c>
    </row>
    <row r="708" spans="1:18" ht="24" customHeight="1" outlineLevel="1" collapsed="1">
      <c r="A708" s="16"/>
      <c r="B708" s="16"/>
      <c r="C708" s="295"/>
      <c r="D708" s="25" t="s">
        <v>528</v>
      </c>
      <c r="E708" s="26" t="s">
        <v>984</v>
      </c>
      <c r="F708" s="17"/>
      <c r="G708" s="17"/>
      <c r="H708" s="17"/>
      <c r="I708" s="17"/>
      <c r="J708" s="17"/>
      <c r="K708" s="17"/>
      <c r="L708" s="49">
        <v>260</v>
      </c>
      <c r="M708" s="18">
        <v>110</v>
      </c>
      <c r="N708" s="18">
        <v>40</v>
      </c>
      <c r="O708" s="72">
        <f t="shared" si="120"/>
        <v>410</v>
      </c>
      <c r="P708" s="72">
        <v>451.00000000000006</v>
      </c>
      <c r="Q708" s="72">
        <f t="shared" si="121"/>
        <v>112</v>
      </c>
      <c r="R708" s="6">
        <f t="shared" si="112"/>
        <v>448</v>
      </c>
    </row>
    <row r="709" spans="1:18" ht="24" customHeight="1" outlineLevel="1">
      <c r="A709" s="16"/>
      <c r="B709" s="16"/>
      <c r="C709" s="295"/>
      <c r="D709" s="25" t="s">
        <v>521</v>
      </c>
      <c r="E709" s="26" t="s">
        <v>983</v>
      </c>
      <c r="F709" s="17"/>
      <c r="G709" s="17"/>
      <c r="H709" s="17"/>
      <c r="I709" s="17"/>
      <c r="J709" s="17"/>
      <c r="K709" s="17"/>
      <c r="L709" s="49">
        <v>150</v>
      </c>
      <c r="M709" s="18">
        <v>25</v>
      </c>
      <c r="N709" s="18">
        <v>15</v>
      </c>
      <c r="O709" s="72">
        <f t="shared" si="120"/>
        <v>190</v>
      </c>
      <c r="P709" s="72">
        <v>209.00000000000003</v>
      </c>
      <c r="Q709" s="72">
        <f t="shared" si="121"/>
        <v>52</v>
      </c>
      <c r="R709" s="6">
        <f t="shared" si="112"/>
        <v>208</v>
      </c>
    </row>
    <row r="710" spans="1:18" ht="24" customHeight="1" outlineLevel="1">
      <c r="A710" s="16"/>
      <c r="B710" s="16"/>
      <c r="C710" s="295"/>
      <c r="D710" s="25" t="s">
        <v>525</v>
      </c>
      <c r="E710" s="26" t="s">
        <v>983</v>
      </c>
      <c r="F710" s="17"/>
      <c r="G710" s="17"/>
      <c r="H710" s="17"/>
      <c r="I710" s="17"/>
      <c r="J710" s="17"/>
      <c r="K710" s="17"/>
      <c r="L710" s="49">
        <v>148</v>
      </c>
      <c r="M710" s="18">
        <v>60</v>
      </c>
      <c r="N710" s="18">
        <v>15</v>
      </c>
      <c r="O710" s="72">
        <f t="shared" si="120"/>
        <v>223</v>
      </c>
      <c r="P710" s="72">
        <v>245.3</v>
      </c>
      <c r="Q710" s="72">
        <f t="shared" si="121"/>
        <v>61</v>
      </c>
      <c r="R710" s="6">
        <f t="shared" si="112"/>
        <v>244</v>
      </c>
    </row>
    <row r="711" spans="1:18" ht="24" customHeight="1" outlineLevel="1">
      <c r="A711" s="16"/>
      <c r="B711" s="16"/>
      <c r="C711" s="295"/>
      <c r="D711" s="25" t="s">
        <v>526</v>
      </c>
      <c r="E711" s="26" t="s">
        <v>983</v>
      </c>
      <c r="F711" s="17"/>
      <c r="G711" s="17"/>
      <c r="H711" s="17"/>
      <c r="I711" s="17"/>
      <c r="J711" s="17"/>
      <c r="K711" s="17"/>
      <c r="L711" s="49">
        <v>140</v>
      </c>
      <c r="M711" s="18">
        <v>60</v>
      </c>
      <c r="N711" s="18">
        <v>15</v>
      </c>
      <c r="O711" s="72">
        <f t="shared" si="120"/>
        <v>215</v>
      </c>
      <c r="P711" s="72">
        <v>236.50000000000003</v>
      </c>
      <c r="Q711" s="72">
        <f t="shared" si="121"/>
        <v>59</v>
      </c>
      <c r="R711" s="6">
        <f t="shared" ref="R711:R774" si="122">Q711*4</f>
        <v>236</v>
      </c>
    </row>
    <row r="712" spans="1:18" ht="24" customHeight="1" outlineLevel="1">
      <c r="A712" s="16"/>
      <c r="B712" s="16"/>
      <c r="C712" s="295"/>
      <c r="D712" s="25" t="s">
        <v>527</v>
      </c>
      <c r="E712" s="26" t="s">
        <v>983</v>
      </c>
      <c r="F712" s="17"/>
      <c r="G712" s="17"/>
      <c r="H712" s="17"/>
      <c r="I712" s="17"/>
      <c r="J712" s="17"/>
      <c r="K712" s="17"/>
      <c r="L712" s="49">
        <v>165</v>
      </c>
      <c r="M712" s="18">
        <v>40</v>
      </c>
      <c r="N712" s="18">
        <v>20</v>
      </c>
      <c r="O712" s="72">
        <f t="shared" si="120"/>
        <v>225</v>
      </c>
      <c r="P712" s="72">
        <v>247.50000000000003</v>
      </c>
      <c r="Q712" s="72">
        <f t="shared" si="121"/>
        <v>61</v>
      </c>
      <c r="R712" s="6">
        <f t="shared" si="122"/>
        <v>244</v>
      </c>
    </row>
    <row r="713" spans="1:18" ht="24" customHeight="1" outlineLevel="1">
      <c r="A713" s="16"/>
      <c r="B713" s="16"/>
      <c r="C713" s="295"/>
      <c r="D713" s="25" t="s">
        <v>529</v>
      </c>
      <c r="E713" s="26" t="s">
        <v>983</v>
      </c>
      <c r="F713" s="17"/>
      <c r="G713" s="17"/>
      <c r="H713" s="17"/>
      <c r="I713" s="17"/>
      <c r="J713" s="17"/>
      <c r="K713" s="17"/>
      <c r="L713" s="49">
        <v>120</v>
      </c>
      <c r="M713" s="18">
        <v>50</v>
      </c>
      <c r="N713" s="18">
        <v>20</v>
      </c>
      <c r="O713" s="72">
        <f t="shared" si="120"/>
        <v>190</v>
      </c>
      <c r="P713" s="72">
        <v>209.00000000000003</v>
      </c>
      <c r="Q713" s="72">
        <f t="shared" si="121"/>
        <v>52</v>
      </c>
      <c r="R713" s="6">
        <f t="shared" si="122"/>
        <v>208</v>
      </c>
    </row>
    <row r="714" spans="1:18" ht="24" customHeight="1" outlineLevel="1">
      <c r="A714" s="16"/>
      <c r="B714" s="16"/>
      <c r="C714" s="295"/>
      <c r="D714" s="25" t="s">
        <v>530</v>
      </c>
      <c r="E714" s="26" t="s">
        <v>983</v>
      </c>
      <c r="F714" s="17"/>
      <c r="G714" s="17"/>
      <c r="H714" s="17"/>
      <c r="I714" s="17"/>
      <c r="J714" s="17"/>
      <c r="K714" s="17"/>
      <c r="L714" s="49">
        <v>130</v>
      </c>
      <c r="M714" s="18">
        <v>60</v>
      </c>
      <c r="N714" s="18">
        <v>20</v>
      </c>
      <c r="O714" s="72">
        <f t="shared" si="120"/>
        <v>210</v>
      </c>
      <c r="P714" s="72">
        <v>231.00000000000003</v>
      </c>
      <c r="Q714" s="72">
        <f t="shared" si="121"/>
        <v>57</v>
      </c>
      <c r="R714" s="6">
        <f t="shared" si="122"/>
        <v>228</v>
      </c>
    </row>
    <row r="715" spans="1:18" ht="24" customHeight="1" outlineLevel="1">
      <c r="A715" s="16"/>
      <c r="B715" s="16"/>
      <c r="C715" s="295"/>
      <c r="D715" s="25" t="s">
        <v>533</v>
      </c>
      <c r="E715" s="26" t="s">
        <v>983</v>
      </c>
      <c r="F715" s="17"/>
      <c r="G715" s="17"/>
      <c r="H715" s="17"/>
      <c r="I715" s="17"/>
      <c r="J715" s="17"/>
      <c r="K715" s="17"/>
      <c r="L715" s="49">
        <v>120</v>
      </c>
      <c r="M715" s="18">
        <v>20</v>
      </c>
      <c r="N715" s="18">
        <v>20</v>
      </c>
      <c r="O715" s="72">
        <f t="shared" si="120"/>
        <v>160</v>
      </c>
      <c r="P715" s="72">
        <v>176</v>
      </c>
      <c r="Q715" s="72">
        <f t="shared" si="121"/>
        <v>44</v>
      </c>
      <c r="R715" s="6">
        <f t="shared" si="122"/>
        <v>176</v>
      </c>
    </row>
    <row r="716" spans="1:18" ht="24" customHeight="1" outlineLevel="1">
      <c r="A716" s="16"/>
      <c r="B716" s="16"/>
      <c r="C716" s="295"/>
      <c r="D716" s="25" t="s">
        <v>534</v>
      </c>
      <c r="E716" s="26" t="s">
        <v>983</v>
      </c>
      <c r="F716" s="17"/>
      <c r="G716" s="17"/>
      <c r="H716" s="17"/>
      <c r="I716" s="17"/>
      <c r="J716" s="17"/>
      <c r="K716" s="17"/>
      <c r="L716" s="49">
        <v>120</v>
      </c>
      <c r="M716" s="18">
        <v>70</v>
      </c>
      <c r="N716" s="18">
        <v>30</v>
      </c>
      <c r="O716" s="72">
        <f t="shared" si="120"/>
        <v>220</v>
      </c>
      <c r="P716" s="72">
        <v>242.00000000000003</v>
      </c>
      <c r="Q716" s="72">
        <f t="shared" si="121"/>
        <v>60</v>
      </c>
      <c r="R716" s="6">
        <f t="shared" si="122"/>
        <v>240</v>
      </c>
    </row>
    <row r="717" spans="1:18" ht="24" customHeight="1" outlineLevel="1">
      <c r="A717" s="16"/>
      <c r="B717" s="16"/>
      <c r="C717" s="295"/>
      <c r="D717" s="25" t="s">
        <v>535</v>
      </c>
      <c r="E717" s="26" t="s">
        <v>983</v>
      </c>
      <c r="F717" s="17"/>
      <c r="G717" s="17"/>
      <c r="H717" s="17"/>
      <c r="I717" s="17"/>
      <c r="J717" s="17"/>
      <c r="K717" s="17"/>
      <c r="L717" s="49">
        <v>100</v>
      </c>
      <c r="M717" s="18">
        <v>15</v>
      </c>
      <c r="N717" s="18">
        <v>15</v>
      </c>
      <c r="O717" s="72">
        <f t="shared" si="120"/>
        <v>130</v>
      </c>
      <c r="P717" s="72">
        <v>143</v>
      </c>
      <c r="Q717" s="72">
        <f t="shared" si="121"/>
        <v>35</v>
      </c>
      <c r="R717" s="6">
        <f t="shared" si="122"/>
        <v>140</v>
      </c>
    </row>
    <row r="718" spans="1:18" ht="24" customHeight="1" outlineLevel="1">
      <c r="A718" s="16"/>
      <c r="B718" s="16"/>
      <c r="C718" s="295"/>
      <c r="D718" s="25" t="s">
        <v>538</v>
      </c>
      <c r="E718" s="26" t="s">
        <v>983</v>
      </c>
      <c r="F718" s="17"/>
      <c r="G718" s="17"/>
      <c r="H718" s="17"/>
      <c r="I718" s="17"/>
      <c r="J718" s="17"/>
      <c r="K718" s="17"/>
      <c r="L718" s="49">
        <v>140</v>
      </c>
      <c r="M718" s="18">
        <v>60</v>
      </c>
      <c r="N718" s="18">
        <v>15</v>
      </c>
      <c r="O718" s="72">
        <f t="shared" si="120"/>
        <v>215</v>
      </c>
      <c r="P718" s="72">
        <v>236.50000000000003</v>
      </c>
      <c r="Q718" s="72">
        <f t="shared" si="121"/>
        <v>59</v>
      </c>
      <c r="R718" s="6">
        <f t="shared" si="122"/>
        <v>236</v>
      </c>
    </row>
    <row r="719" spans="1:18" ht="24" customHeight="1" outlineLevel="1">
      <c r="A719" s="16"/>
      <c r="B719" s="16"/>
      <c r="C719" s="295"/>
      <c r="D719" s="25" t="s">
        <v>536</v>
      </c>
      <c r="E719" s="26" t="s">
        <v>986</v>
      </c>
      <c r="F719" s="17"/>
      <c r="G719" s="17"/>
      <c r="H719" s="17"/>
      <c r="I719" s="17"/>
      <c r="J719" s="17"/>
      <c r="K719" s="17"/>
      <c r="L719" s="49">
        <v>200</v>
      </c>
      <c r="M719" s="18">
        <v>70</v>
      </c>
      <c r="N719" s="18">
        <v>70</v>
      </c>
      <c r="O719" s="72">
        <f t="shared" si="120"/>
        <v>340</v>
      </c>
      <c r="P719" s="72">
        <v>374.00000000000006</v>
      </c>
      <c r="Q719" s="72">
        <f t="shared" si="121"/>
        <v>93</v>
      </c>
      <c r="R719" s="6">
        <f t="shared" si="122"/>
        <v>372</v>
      </c>
    </row>
    <row r="720" spans="1:18" ht="24" customHeight="1" outlineLevel="1">
      <c r="A720" s="16"/>
      <c r="B720" s="16"/>
      <c r="C720" s="295"/>
      <c r="D720" s="25" t="s">
        <v>537</v>
      </c>
      <c r="E720" s="26" t="s">
        <v>986</v>
      </c>
      <c r="F720" s="17"/>
      <c r="G720" s="17"/>
      <c r="H720" s="17"/>
      <c r="I720" s="17"/>
      <c r="J720" s="17"/>
      <c r="K720" s="17"/>
      <c r="L720" s="49">
        <v>100</v>
      </c>
      <c r="M720" s="18">
        <v>30</v>
      </c>
      <c r="N720" s="18">
        <v>20</v>
      </c>
      <c r="O720" s="72">
        <f t="shared" si="120"/>
        <v>150</v>
      </c>
      <c r="P720" s="72">
        <v>165</v>
      </c>
      <c r="Q720" s="72">
        <f t="shared" si="121"/>
        <v>41</v>
      </c>
      <c r="R720" s="6">
        <f t="shared" si="122"/>
        <v>164</v>
      </c>
    </row>
    <row r="721" spans="1:18" ht="24" customHeight="1" outlineLevel="1">
      <c r="A721" s="16"/>
      <c r="B721" s="16"/>
      <c r="C721" s="295"/>
      <c r="D721" s="290" t="s">
        <v>977</v>
      </c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6">
        <f t="shared" si="122"/>
        <v>0</v>
      </c>
    </row>
    <row r="722" spans="1:18" ht="24" customHeight="1" outlineLevel="1">
      <c r="A722" s="16"/>
      <c r="B722" s="16"/>
      <c r="C722" s="295"/>
      <c r="D722" s="25" t="s">
        <v>1037</v>
      </c>
      <c r="E722" s="75" t="s">
        <v>1144</v>
      </c>
      <c r="F722" s="17"/>
      <c r="G722" s="17"/>
      <c r="H722" s="17"/>
      <c r="I722" s="17"/>
      <c r="J722" s="17"/>
      <c r="K722" s="17"/>
      <c r="L722" s="49">
        <v>240</v>
      </c>
      <c r="M722" s="18"/>
      <c r="N722" s="18"/>
      <c r="O722" s="72">
        <f>SUM(L722:N722)</f>
        <v>240</v>
      </c>
      <c r="P722" s="72">
        <v>264</v>
      </c>
      <c r="Q722" s="72">
        <f>ROUNDDOWN(P722/4,0)</f>
        <v>66</v>
      </c>
      <c r="R722" s="6">
        <f t="shared" si="122"/>
        <v>264</v>
      </c>
    </row>
    <row r="723" spans="1:18" ht="24" customHeight="1" outlineLevel="1">
      <c r="A723" s="16"/>
      <c r="B723" s="16"/>
      <c r="C723" s="295"/>
      <c r="D723" s="31" t="s">
        <v>539</v>
      </c>
      <c r="E723" s="75" t="s">
        <v>1142</v>
      </c>
      <c r="F723" s="17"/>
      <c r="G723" s="17"/>
      <c r="H723" s="17"/>
      <c r="I723" s="17"/>
      <c r="J723" s="17"/>
      <c r="K723" s="17"/>
      <c r="L723" s="49">
        <v>550</v>
      </c>
      <c r="M723" s="18"/>
      <c r="N723" s="18"/>
      <c r="O723" s="72">
        <f>SUM(L723:N723)</f>
        <v>550</v>
      </c>
      <c r="P723" s="72">
        <v>605</v>
      </c>
      <c r="Q723" s="72">
        <f>ROUNDDOWN(P723/4,0)</f>
        <v>151</v>
      </c>
      <c r="R723" s="6">
        <f t="shared" si="122"/>
        <v>604</v>
      </c>
    </row>
    <row r="724" spans="1:18" ht="24" customHeight="1" outlineLevel="1">
      <c r="A724" s="16"/>
      <c r="B724" s="16"/>
      <c r="C724" s="295"/>
      <c r="D724" s="25" t="s">
        <v>1038</v>
      </c>
      <c r="E724" s="75" t="s">
        <v>1139</v>
      </c>
      <c r="F724" s="17"/>
      <c r="G724" s="17"/>
      <c r="H724" s="17"/>
      <c r="I724" s="17"/>
      <c r="J724" s="17"/>
      <c r="K724" s="17"/>
      <c r="L724" s="49">
        <v>590</v>
      </c>
      <c r="M724" s="18"/>
      <c r="N724" s="18"/>
      <c r="O724" s="72">
        <f>SUM(L724:N724)</f>
        <v>590</v>
      </c>
      <c r="P724" s="72">
        <v>649</v>
      </c>
      <c r="Q724" s="72">
        <f>ROUNDDOWN(P724/4,0)</f>
        <v>162</v>
      </c>
      <c r="R724" s="6">
        <f t="shared" si="122"/>
        <v>648</v>
      </c>
    </row>
    <row r="725" spans="1:18" ht="24" customHeight="1" outlineLevel="1">
      <c r="A725" s="16"/>
      <c r="B725" s="16"/>
      <c r="C725" s="295"/>
      <c r="D725" s="25" t="s">
        <v>1039</v>
      </c>
      <c r="E725" s="75" t="s">
        <v>1139</v>
      </c>
      <c r="F725" s="17"/>
      <c r="G725" s="17"/>
      <c r="H725" s="17"/>
      <c r="I725" s="17"/>
      <c r="J725" s="17"/>
      <c r="K725" s="17"/>
      <c r="L725" s="49">
        <v>100</v>
      </c>
      <c r="M725" s="18"/>
      <c r="N725" s="18"/>
      <c r="O725" s="72">
        <f>SUM(L725:N725)</f>
        <v>100</v>
      </c>
      <c r="P725" s="72">
        <v>110.00000000000001</v>
      </c>
      <c r="Q725" s="72">
        <f>ROUNDDOWN(P725/4,0)</f>
        <v>27</v>
      </c>
      <c r="R725" s="6">
        <f t="shared" si="122"/>
        <v>108</v>
      </c>
    </row>
    <row r="726" spans="1:18" ht="24" customHeight="1" outlineLevel="1">
      <c r="A726" s="16"/>
      <c r="B726" s="16"/>
      <c r="C726" s="295"/>
      <c r="D726" s="31" t="s">
        <v>540</v>
      </c>
      <c r="E726" s="75" t="s">
        <v>1140</v>
      </c>
      <c r="F726" s="17"/>
      <c r="G726" s="17"/>
      <c r="H726" s="17"/>
      <c r="I726" s="17"/>
      <c r="J726" s="17"/>
      <c r="K726" s="17"/>
      <c r="L726" s="49">
        <v>800</v>
      </c>
      <c r="M726" s="18"/>
      <c r="N726" s="18"/>
      <c r="O726" s="72">
        <f>SUM(L726:N726)</f>
        <v>800</v>
      </c>
      <c r="P726" s="72">
        <v>880.00000000000011</v>
      </c>
      <c r="Q726" s="72">
        <f>ROUNDDOWN(P726/4,0)</f>
        <v>220</v>
      </c>
      <c r="R726" s="6">
        <f t="shared" si="122"/>
        <v>880</v>
      </c>
    </row>
    <row r="727" spans="1:18" ht="24" customHeight="1" outlineLevel="1">
      <c r="A727" s="16"/>
      <c r="B727" s="16"/>
      <c r="C727" s="295"/>
      <c r="D727" s="292" t="s">
        <v>978</v>
      </c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6">
        <f t="shared" si="122"/>
        <v>0</v>
      </c>
    </row>
    <row r="728" spans="1:18" ht="24" customHeight="1" outlineLevel="1">
      <c r="A728" s="16"/>
      <c r="B728" s="16"/>
      <c r="C728" s="295"/>
      <c r="D728" s="31" t="s">
        <v>44</v>
      </c>
      <c r="E728" s="26" t="s">
        <v>1197</v>
      </c>
      <c r="F728" s="73"/>
      <c r="G728" s="73"/>
      <c r="H728" s="73"/>
      <c r="I728" s="73"/>
      <c r="J728" s="73"/>
      <c r="K728" s="73"/>
      <c r="L728" s="49">
        <v>0</v>
      </c>
      <c r="M728" s="18"/>
      <c r="N728" s="18"/>
      <c r="O728" s="72">
        <v>0</v>
      </c>
      <c r="P728" s="72">
        <v>0</v>
      </c>
      <c r="Q728" s="72">
        <v>0</v>
      </c>
      <c r="R728" s="6">
        <f t="shared" si="122"/>
        <v>0</v>
      </c>
    </row>
    <row r="729" spans="1:18" ht="24" customHeight="1" outlineLevel="1">
      <c r="A729" s="16"/>
      <c r="B729" s="16"/>
      <c r="C729" s="296"/>
      <c r="D729" s="31" t="s">
        <v>1136</v>
      </c>
      <c r="E729" s="26"/>
      <c r="F729" s="73"/>
      <c r="G729" s="73"/>
      <c r="H729" s="73"/>
      <c r="I729" s="73"/>
      <c r="J729" s="73"/>
      <c r="K729" s="73"/>
      <c r="L729" s="49">
        <v>100</v>
      </c>
      <c r="M729" s="18"/>
      <c r="N729" s="18"/>
      <c r="O729" s="72">
        <v>100</v>
      </c>
      <c r="P729" s="72">
        <v>100</v>
      </c>
      <c r="Q729" s="72">
        <f>ROUNDDOWN(P729/4,0)</f>
        <v>25</v>
      </c>
      <c r="R729" s="6">
        <f t="shared" si="122"/>
        <v>100</v>
      </c>
    </row>
    <row r="730" spans="1:18" ht="24" customHeight="1">
      <c r="A730" s="16"/>
      <c r="B730" s="16"/>
      <c r="C730" s="91" t="s">
        <v>517</v>
      </c>
      <c r="D730" s="91" t="s">
        <v>45</v>
      </c>
      <c r="E730" s="89"/>
      <c r="F730" s="37">
        <f t="shared" ref="F730:N730" si="123">SUM(F698:F728)</f>
        <v>0</v>
      </c>
      <c r="G730" s="37">
        <f t="shared" si="123"/>
        <v>0</v>
      </c>
      <c r="H730" s="37">
        <f t="shared" si="123"/>
        <v>0</v>
      </c>
      <c r="I730" s="37">
        <f t="shared" si="123"/>
        <v>0</v>
      </c>
      <c r="J730" s="37">
        <f t="shared" si="123"/>
        <v>0</v>
      </c>
      <c r="K730" s="37">
        <f t="shared" si="123"/>
        <v>0</v>
      </c>
      <c r="L730" s="37">
        <f t="shared" si="123"/>
        <v>8273</v>
      </c>
      <c r="M730" s="37">
        <f t="shared" si="123"/>
        <v>1161</v>
      </c>
      <c r="N730" s="37">
        <f t="shared" si="123"/>
        <v>545</v>
      </c>
      <c r="O730" s="37">
        <f>SUM(O698:O729)</f>
        <v>10079</v>
      </c>
      <c r="P730" s="37">
        <v>11076.900000000001</v>
      </c>
      <c r="Q730" s="37">
        <f>SUM(Q698:Q729)</f>
        <v>2759</v>
      </c>
      <c r="R730" s="6">
        <f t="shared" si="122"/>
        <v>11036</v>
      </c>
    </row>
    <row r="731" spans="1:18" ht="24" customHeight="1" outlineLevel="1">
      <c r="A731" s="16"/>
      <c r="B731" s="16"/>
      <c r="C731" s="294" t="s">
        <v>541</v>
      </c>
      <c r="D731" s="15" t="s">
        <v>542</v>
      </c>
      <c r="E731" s="26"/>
      <c r="F731" s="17"/>
      <c r="G731" s="17"/>
      <c r="H731" s="17"/>
      <c r="I731" s="17"/>
      <c r="J731" s="17"/>
      <c r="K731" s="17"/>
      <c r="L731" s="49">
        <v>110</v>
      </c>
      <c r="M731" s="18"/>
      <c r="N731" s="18"/>
      <c r="O731" s="72">
        <f>SUM(F731:N731)</f>
        <v>110</v>
      </c>
      <c r="P731" s="72">
        <v>121.00000000000001</v>
      </c>
      <c r="Q731" s="72">
        <f>ROUNDDOWN(P731/4,0)</f>
        <v>30</v>
      </c>
      <c r="R731" s="6">
        <f t="shared" si="122"/>
        <v>120</v>
      </c>
    </row>
    <row r="732" spans="1:18" ht="24" customHeight="1" outlineLevel="1">
      <c r="A732" s="16"/>
      <c r="B732" s="16"/>
      <c r="C732" s="295"/>
      <c r="D732" s="288" t="s">
        <v>976</v>
      </c>
      <c r="E732" s="289"/>
      <c r="F732" s="289"/>
      <c r="G732" s="289"/>
      <c r="H732" s="289"/>
      <c r="I732" s="289"/>
      <c r="J732" s="289"/>
      <c r="K732" s="289"/>
      <c r="L732" s="289"/>
      <c r="M732" s="289"/>
      <c r="N732" s="289"/>
      <c r="O732" s="289"/>
      <c r="P732" s="289"/>
      <c r="Q732" s="289"/>
      <c r="R732" s="6">
        <f t="shared" si="122"/>
        <v>0</v>
      </c>
    </row>
    <row r="733" spans="1:18" ht="24" customHeight="1" outlineLevel="1" collapsed="1">
      <c r="A733" s="16"/>
      <c r="B733" s="16"/>
      <c r="C733" s="295"/>
      <c r="D733" s="25" t="s">
        <v>541</v>
      </c>
      <c r="E733" s="26" t="s">
        <v>32</v>
      </c>
      <c r="F733" s="17"/>
      <c r="G733" s="17"/>
      <c r="H733" s="17"/>
      <c r="I733" s="17"/>
      <c r="J733" s="17"/>
      <c r="K733" s="17"/>
      <c r="L733" s="49">
        <v>470</v>
      </c>
      <c r="M733" s="18">
        <v>70</v>
      </c>
      <c r="N733" s="18">
        <v>30</v>
      </c>
      <c r="O733" s="72">
        <f t="shared" ref="O733:O741" si="124">SUM(L733:N733)</f>
        <v>570</v>
      </c>
      <c r="P733" s="72">
        <v>627</v>
      </c>
      <c r="Q733" s="72">
        <f t="shared" ref="Q733:Q741" si="125">ROUNDDOWN(P733/4,0)</f>
        <v>156</v>
      </c>
      <c r="R733" s="6">
        <f t="shared" si="122"/>
        <v>624</v>
      </c>
    </row>
    <row r="734" spans="1:18" ht="24" customHeight="1" outlineLevel="1">
      <c r="A734" s="16"/>
      <c r="B734" s="16"/>
      <c r="C734" s="295"/>
      <c r="D734" s="25" t="s">
        <v>549</v>
      </c>
      <c r="E734" s="26" t="s">
        <v>984</v>
      </c>
      <c r="F734" s="17"/>
      <c r="G734" s="17"/>
      <c r="H734" s="17"/>
      <c r="I734" s="17"/>
      <c r="J734" s="17"/>
      <c r="K734" s="17"/>
      <c r="L734" s="49">
        <v>300</v>
      </c>
      <c r="M734" s="18">
        <v>90</v>
      </c>
      <c r="N734" s="18">
        <v>25</v>
      </c>
      <c r="O734" s="72">
        <f t="shared" si="124"/>
        <v>415</v>
      </c>
      <c r="P734" s="72">
        <v>456.50000000000006</v>
      </c>
      <c r="Q734" s="72">
        <f t="shared" si="125"/>
        <v>114</v>
      </c>
      <c r="R734" s="6">
        <f t="shared" si="122"/>
        <v>456</v>
      </c>
    </row>
    <row r="735" spans="1:18" ht="24" customHeight="1" outlineLevel="1">
      <c r="A735" s="16"/>
      <c r="B735" s="16"/>
      <c r="C735" s="295"/>
      <c r="D735" s="25" t="s">
        <v>543</v>
      </c>
      <c r="E735" s="26" t="s">
        <v>983</v>
      </c>
      <c r="F735" s="17"/>
      <c r="G735" s="17"/>
      <c r="H735" s="17"/>
      <c r="I735" s="17"/>
      <c r="J735" s="17"/>
      <c r="K735" s="17"/>
      <c r="L735" s="49">
        <v>120</v>
      </c>
      <c r="M735" s="18">
        <v>60</v>
      </c>
      <c r="N735" s="18">
        <v>30</v>
      </c>
      <c r="O735" s="72">
        <f t="shared" si="124"/>
        <v>210</v>
      </c>
      <c r="P735" s="72">
        <v>231.00000000000003</v>
      </c>
      <c r="Q735" s="72">
        <f t="shared" si="125"/>
        <v>57</v>
      </c>
      <c r="R735" s="6">
        <f t="shared" si="122"/>
        <v>228</v>
      </c>
    </row>
    <row r="736" spans="1:18" ht="24" customHeight="1" outlineLevel="1">
      <c r="A736" s="16"/>
      <c r="B736" s="16"/>
      <c r="C736" s="295"/>
      <c r="D736" s="25" t="s">
        <v>544</v>
      </c>
      <c r="E736" s="26" t="s">
        <v>983</v>
      </c>
      <c r="F736" s="17"/>
      <c r="G736" s="17"/>
      <c r="H736" s="17"/>
      <c r="I736" s="17"/>
      <c r="J736" s="17"/>
      <c r="K736" s="17"/>
      <c r="L736" s="49">
        <v>150</v>
      </c>
      <c r="M736" s="18">
        <v>60</v>
      </c>
      <c r="N736" s="18">
        <v>25</v>
      </c>
      <c r="O736" s="72">
        <f t="shared" si="124"/>
        <v>235</v>
      </c>
      <c r="P736" s="72">
        <v>258.5</v>
      </c>
      <c r="Q736" s="72">
        <f t="shared" si="125"/>
        <v>64</v>
      </c>
      <c r="R736" s="6">
        <f t="shared" si="122"/>
        <v>256</v>
      </c>
    </row>
    <row r="737" spans="1:18" ht="24" customHeight="1" outlineLevel="1">
      <c r="A737" s="16"/>
      <c r="B737" s="16"/>
      <c r="C737" s="295"/>
      <c r="D737" s="25" t="s">
        <v>545</v>
      </c>
      <c r="E737" s="26" t="s">
        <v>983</v>
      </c>
      <c r="F737" s="17"/>
      <c r="G737" s="17"/>
      <c r="H737" s="17"/>
      <c r="I737" s="17"/>
      <c r="J737" s="17"/>
      <c r="K737" s="17"/>
      <c r="L737" s="49">
        <v>160</v>
      </c>
      <c r="M737" s="18">
        <v>70</v>
      </c>
      <c r="N737" s="18">
        <v>25</v>
      </c>
      <c r="O737" s="72">
        <f t="shared" si="124"/>
        <v>255</v>
      </c>
      <c r="P737" s="72">
        <v>280.5</v>
      </c>
      <c r="Q737" s="72">
        <f t="shared" si="125"/>
        <v>70</v>
      </c>
      <c r="R737" s="6">
        <f t="shared" si="122"/>
        <v>280</v>
      </c>
    </row>
    <row r="738" spans="1:18" ht="24" customHeight="1" outlineLevel="1">
      <c r="A738" s="16"/>
      <c r="B738" s="16"/>
      <c r="C738" s="295"/>
      <c r="D738" s="25" t="s">
        <v>546</v>
      </c>
      <c r="E738" s="26" t="s">
        <v>983</v>
      </c>
      <c r="F738" s="17"/>
      <c r="G738" s="17"/>
      <c r="H738" s="17"/>
      <c r="I738" s="17"/>
      <c r="J738" s="17"/>
      <c r="K738" s="17"/>
      <c r="L738" s="49">
        <v>115</v>
      </c>
      <c r="M738" s="18">
        <v>60</v>
      </c>
      <c r="N738" s="18">
        <v>25</v>
      </c>
      <c r="O738" s="72">
        <f t="shared" si="124"/>
        <v>200</v>
      </c>
      <c r="P738" s="72">
        <v>220.00000000000003</v>
      </c>
      <c r="Q738" s="72">
        <f t="shared" si="125"/>
        <v>55</v>
      </c>
      <c r="R738" s="6">
        <f t="shared" si="122"/>
        <v>220</v>
      </c>
    </row>
    <row r="739" spans="1:18" ht="24" customHeight="1" outlineLevel="1">
      <c r="A739" s="16"/>
      <c r="B739" s="16"/>
      <c r="C739" s="295"/>
      <c r="D739" s="25" t="s">
        <v>547</v>
      </c>
      <c r="E739" s="26" t="s">
        <v>983</v>
      </c>
      <c r="F739" s="17"/>
      <c r="G739" s="17"/>
      <c r="H739" s="17"/>
      <c r="I739" s="17"/>
      <c r="J739" s="17"/>
      <c r="K739" s="17"/>
      <c r="L739" s="49">
        <v>150</v>
      </c>
      <c r="M739" s="18">
        <v>90</v>
      </c>
      <c r="N739" s="18">
        <v>25</v>
      </c>
      <c r="O739" s="72">
        <f t="shared" si="124"/>
        <v>265</v>
      </c>
      <c r="P739" s="72">
        <v>291.5</v>
      </c>
      <c r="Q739" s="72">
        <f t="shared" si="125"/>
        <v>72</v>
      </c>
      <c r="R739" s="6">
        <f t="shared" si="122"/>
        <v>288</v>
      </c>
    </row>
    <row r="740" spans="1:18" ht="24" customHeight="1" outlineLevel="1">
      <c r="A740" s="16"/>
      <c r="B740" s="16"/>
      <c r="C740" s="295"/>
      <c r="D740" s="25" t="s">
        <v>548</v>
      </c>
      <c r="E740" s="26" t="s">
        <v>983</v>
      </c>
      <c r="F740" s="17"/>
      <c r="G740" s="17"/>
      <c r="H740" s="17"/>
      <c r="I740" s="17"/>
      <c r="J740" s="17"/>
      <c r="K740" s="17"/>
      <c r="L740" s="49">
        <v>130</v>
      </c>
      <c r="M740" s="18">
        <v>45</v>
      </c>
      <c r="N740" s="18">
        <v>25</v>
      </c>
      <c r="O740" s="72">
        <f t="shared" si="124"/>
        <v>200</v>
      </c>
      <c r="P740" s="72">
        <v>220.00000000000003</v>
      </c>
      <c r="Q740" s="72">
        <f t="shared" si="125"/>
        <v>55</v>
      </c>
      <c r="R740" s="6">
        <f t="shared" si="122"/>
        <v>220</v>
      </c>
    </row>
    <row r="741" spans="1:18" ht="24" customHeight="1" outlineLevel="1">
      <c r="A741" s="16"/>
      <c r="B741" s="16"/>
      <c r="C741" s="295"/>
      <c r="D741" s="25" t="s">
        <v>550</v>
      </c>
      <c r="E741" s="26" t="s">
        <v>983</v>
      </c>
      <c r="F741" s="17"/>
      <c r="G741" s="17"/>
      <c r="H741" s="17"/>
      <c r="I741" s="17"/>
      <c r="J741" s="17"/>
      <c r="K741" s="17"/>
      <c r="L741" s="49">
        <v>60</v>
      </c>
      <c r="M741" s="18">
        <v>50</v>
      </c>
      <c r="N741" s="18">
        <v>25</v>
      </c>
      <c r="O741" s="72">
        <f t="shared" si="124"/>
        <v>135</v>
      </c>
      <c r="P741" s="72">
        <v>148.5</v>
      </c>
      <c r="Q741" s="72">
        <f t="shared" si="125"/>
        <v>37</v>
      </c>
      <c r="R741" s="6">
        <f t="shared" si="122"/>
        <v>148</v>
      </c>
    </row>
    <row r="742" spans="1:18" ht="24" customHeight="1" outlineLevel="1">
      <c r="A742" s="16"/>
      <c r="B742" s="16"/>
      <c r="C742" s="295"/>
      <c r="D742" s="292" t="s">
        <v>978</v>
      </c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6">
        <f t="shared" si="122"/>
        <v>0</v>
      </c>
    </row>
    <row r="743" spans="1:18" ht="24" customHeight="1" outlineLevel="1">
      <c r="A743" s="16"/>
      <c r="B743" s="16"/>
      <c r="C743" s="296"/>
      <c r="D743" s="15" t="s">
        <v>44</v>
      </c>
      <c r="E743" s="26" t="s">
        <v>1197</v>
      </c>
      <c r="F743" s="73"/>
      <c r="G743" s="73"/>
      <c r="H743" s="73"/>
      <c r="I743" s="73"/>
      <c r="J743" s="73"/>
      <c r="K743" s="73"/>
      <c r="L743" s="73"/>
      <c r="M743" s="18"/>
      <c r="N743" s="18"/>
      <c r="O743" s="72">
        <v>0</v>
      </c>
      <c r="P743" s="72">
        <v>0</v>
      </c>
      <c r="Q743" s="72">
        <v>0</v>
      </c>
      <c r="R743" s="6">
        <f t="shared" si="122"/>
        <v>0</v>
      </c>
    </row>
    <row r="744" spans="1:18" ht="24" customHeight="1">
      <c r="A744" s="16"/>
      <c r="B744" s="16"/>
      <c r="C744" s="91" t="s">
        <v>541</v>
      </c>
      <c r="D744" s="91" t="s">
        <v>45</v>
      </c>
      <c r="E744" s="89"/>
      <c r="F744" s="37">
        <f t="shared" ref="F744:O744" si="126">SUM(F731:F743)</f>
        <v>0</v>
      </c>
      <c r="G744" s="37">
        <f t="shared" si="126"/>
        <v>0</v>
      </c>
      <c r="H744" s="37">
        <f t="shared" si="126"/>
        <v>0</v>
      </c>
      <c r="I744" s="37">
        <f t="shared" si="126"/>
        <v>0</v>
      </c>
      <c r="J744" s="37">
        <f t="shared" si="126"/>
        <v>0</v>
      </c>
      <c r="K744" s="37">
        <f t="shared" si="126"/>
        <v>0</v>
      </c>
      <c r="L744" s="37">
        <f t="shared" si="126"/>
        <v>1765</v>
      </c>
      <c r="M744" s="37">
        <f t="shared" si="126"/>
        <v>595</v>
      </c>
      <c r="N744" s="37">
        <f t="shared" si="126"/>
        <v>235</v>
      </c>
      <c r="O744" s="37">
        <f t="shared" si="126"/>
        <v>2595</v>
      </c>
      <c r="P744" s="37">
        <v>2854.5</v>
      </c>
      <c r="Q744" s="37">
        <f>SUM(Q731:Q743)</f>
        <v>710</v>
      </c>
      <c r="R744" s="6">
        <f t="shared" si="122"/>
        <v>2840</v>
      </c>
    </row>
    <row r="745" spans="1:18" ht="24" customHeight="1" outlineLevel="1">
      <c r="A745" s="16"/>
      <c r="B745" s="16"/>
      <c r="C745" s="294" t="s">
        <v>551</v>
      </c>
      <c r="D745" s="15" t="s">
        <v>552</v>
      </c>
      <c r="E745" s="26"/>
      <c r="F745" s="17"/>
      <c r="G745" s="17"/>
      <c r="H745" s="17"/>
      <c r="I745" s="17"/>
      <c r="J745" s="17"/>
      <c r="K745" s="17"/>
      <c r="L745" s="49">
        <v>100</v>
      </c>
      <c r="M745" s="18"/>
      <c r="N745" s="18"/>
      <c r="O745" s="72">
        <f>SUM(F745:N745)</f>
        <v>100</v>
      </c>
      <c r="P745" s="72">
        <v>110.00000000000001</v>
      </c>
      <c r="Q745" s="72">
        <f>ROUNDDOWN(P745/4,0)</f>
        <v>27</v>
      </c>
      <c r="R745" s="6">
        <f t="shared" si="122"/>
        <v>108</v>
      </c>
    </row>
    <row r="746" spans="1:18" ht="24" customHeight="1" outlineLevel="1">
      <c r="A746" s="16"/>
      <c r="B746" s="16"/>
      <c r="C746" s="295"/>
      <c r="D746" s="288" t="s">
        <v>976</v>
      </c>
      <c r="E746" s="289"/>
      <c r="F746" s="289"/>
      <c r="G746" s="289"/>
      <c r="H746" s="289"/>
      <c r="I746" s="289"/>
      <c r="J746" s="289"/>
      <c r="K746" s="289"/>
      <c r="L746" s="289"/>
      <c r="M746" s="289"/>
      <c r="N746" s="289"/>
      <c r="O746" s="289"/>
      <c r="P746" s="289"/>
      <c r="Q746" s="289"/>
      <c r="R746" s="6">
        <f t="shared" si="122"/>
        <v>0</v>
      </c>
    </row>
    <row r="747" spans="1:18" ht="24" customHeight="1" outlineLevel="1" collapsed="1">
      <c r="A747" s="16"/>
      <c r="B747" s="16"/>
      <c r="C747" s="295"/>
      <c r="D747" s="25" t="s">
        <v>551</v>
      </c>
      <c r="E747" s="26" t="s">
        <v>32</v>
      </c>
      <c r="F747" s="17"/>
      <c r="G747" s="17"/>
      <c r="H747" s="17"/>
      <c r="I747" s="17"/>
      <c r="J747" s="17"/>
      <c r="K747" s="17"/>
      <c r="L747" s="49">
        <v>691</v>
      </c>
      <c r="M747" s="18">
        <v>60</v>
      </c>
      <c r="N747" s="18">
        <v>25</v>
      </c>
      <c r="O747" s="72">
        <f t="shared" ref="O747:O753" si="127">SUM(L747:N747)</f>
        <v>776</v>
      </c>
      <c r="P747" s="72">
        <v>853.6</v>
      </c>
      <c r="Q747" s="72">
        <f t="shared" ref="Q747:Q753" si="128">ROUNDDOWN(P747/4,0)</f>
        <v>213</v>
      </c>
      <c r="R747" s="6">
        <f t="shared" si="122"/>
        <v>852</v>
      </c>
    </row>
    <row r="748" spans="1:18" ht="24" customHeight="1" outlineLevel="1">
      <c r="A748" s="16"/>
      <c r="B748" s="16"/>
      <c r="C748" s="295"/>
      <c r="D748" s="25" t="s">
        <v>556</v>
      </c>
      <c r="E748" s="26" t="s">
        <v>984</v>
      </c>
      <c r="F748" s="17"/>
      <c r="G748" s="17"/>
      <c r="H748" s="17"/>
      <c r="I748" s="17"/>
      <c r="J748" s="17"/>
      <c r="K748" s="17"/>
      <c r="L748" s="49">
        <v>180</v>
      </c>
      <c r="M748" s="18">
        <v>45</v>
      </c>
      <c r="N748" s="18">
        <v>15</v>
      </c>
      <c r="O748" s="72">
        <f t="shared" si="127"/>
        <v>240</v>
      </c>
      <c r="P748" s="72">
        <v>264</v>
      </c>
      <c r="Q748" s="72">
        <f t="shared" si="128"/>
        <v>66</v>
      </c>
      <c r="R748" s="6">
        <f t="shared" si="122"/>
        <v>264</v>
      </c>
    </row>
    <row r="749" spans="1:18" ht="24" customHeight="1" outlineLevel="1">
      <c r="A749" s="16"/>
      <c r="B749" s="16"/>
      <c r="C749" s="295"/>
      <c r="D749" s="25" t="s">
        <v>553</v>
      </c>
      <c r="E749" s="26" t="s">
        <v>983</v>
      </c>
      <c r="F749" s="17"/>
      <c r="G749" s="17"/>
      <c r="H749" s="17"/>
      <c r="I749" s="17"/>
      <c r="J749" s="17"/>
      <c r="K749" s="17"/>
      <c r="L749" s="49">
        <v>180</v>
      </c>
      <c r="M749" s="18">
        <v>45</v>
      </c>
      <c r="N749" s="18">
        <v>15</v>
      </c>
      <c r="O749" s="72">
        <f t="shared" si="127"/>
        <v>240</v>
      </c>
      <c r="P749" s="72">
        <v>264</v>
      </c>
      <c r="Q749" s="72">
        <f t="shared" si="128"/>
        <v>66</v>
      </c>
      <c r="R749" s="6">
        <f t="shared" si="122"/>
        <v>264</v>
      </c>
    </row>
    <row r="750" spans="1:18" ht="24" customHeight="1" outlineLevel="1" collapsed="1">
      <c r="A750" s="16"/>
      <c r="B750" s="16"/>
      <c r="C750" s="295"/>
      <c r="D750" s="25" t="s">
        <v>554</v>
      </c>
      <c r="E750" s="26" t="s">
        <v>983</v>
      </c>
      <c r="F750" s="17"/>
      <c r="G750" s="17"/>
      <c r="H750" s="17"/>
      <c r="I750" s="17"/>
      <c r="J750" s="17"/>
      <c r="K750" s="17"/>
      <c r="L750" s="49">
        <v>150</v>
      </c>
      <c r="M750" s="18">
        <v>35</v>
      </c>
      <c r="N750" s="18">
        <v>15</v>
      </c>
      <c r="O750" s="72">
        <f t="shared" si="127"/>
        <v>200</v>
      </c>
      <c r="P750" s="72">
        <v>220.00000000000003</v>
      </c>
      <c r="Q750" s="72">
        <f t="shared" si="128"/>
        <v>55</v>
      </c>
      <c r="R750" s="6">
        <f t="shared" si="122"/>
        <v>220</v>
      </c>
    </row>
    <row r="751" spans="1:18" ht="24" customHeight="1" outlineLevel="1">
      <c r="A751" s="16"/>
      <c r="B751" s="16"/>
      <c r="C751" s="295"/>
      <c r="D751" s="25" t="s">
        <v>555</v>
      </c>
      <c r="E751" s="26" t="s">
        <v>983</v>
      </c>
      <c r="F751" s="17"/>
      <c r="G751" s="17"/>
      <c r="H751" s="17"/>
      <c r="I751" s="17"/>
      <c r="J751" s="17"/>
      <c r="K751" s="17"/>
      <c r="L751" s="49">
        <v>150</v>
      </c>
      <c r="M751" s="18">
        <v>35</v>
      </c>
      <c r="N751" s="18">
        <v>15</v>
      </c>
      <c r="O751" s="72">
        <f t="shared" si="127"/>
        <v>200</v>
      </c>
      <c r="P751" s="72">
        <v>220.00000000000003</v>
      </c>
      <c r="Q751" s="72">
        <f t="shared" si="128"/>
        <v>55</v>
      </c>
      <c r="R751" s="6">
        <f t="shared" si="122"/>
        <v>220</v>
      </c>
    </row>
    <row r="752" spans="1:18" ht="24" customHeight="1" outlineLevel="1">
      <c r="A752" s="16"/>
      <c r="B752" s="16"/>
      <c r="C752" s="295"/>
      <c r="D752" s="25" t="s">
        <v>557</v>
      </c>
      <c r="E752" s="26" t="s">
        <v>986</v>
      </c>
      <c r="F752" s="17"/>
      <c r="G752" s="17"/>
      <c r="H752" s="17"/>
      <c r="I752" s="17"/>
      <c r="J752" s="17"/>
      <c r="K752" s="17"/>
      <c r="L752" s="49">
        <v>165</v>
      </c>
      <c r="M752" s="18">
        <v>20</v>
      </c>
      <c r="N752" s="18">
        <v>15</v>
      </c>
      <c r="O752" s="72">
        <f t="shared" si="127"/>
        <v>200</v>
      </c>
      <c r="P752" s="72">
        <v>220.00000000000003</v>
      </c>
      <c r="Q752" s="72">
        <f t="shared" si="128"/>
        <v>55</v>
      </c>
      <c r="R752" s="6">
        <f t="shared" si="122"/>
        <v>220</v>
      </c>
    </row>
    <row r="753" spans="1:18" ht="24" customHeight="1" outlineLevel="1">
      <c r="A753" s="16"/>
      <c r="B753" s="16"/>
      <c r="C753" s="295"/>
      <c r="D753" s="25" t="s">
        <v>558</v>
      </c>
      <c r="E753" s="26" t="s">
        <v>986</v>
      </c>
      <c r="F753" s="17"/>
      <c r="G753" s="17"/>
      <c r="H753" s="17"/>
      <c r="I753" s="17"/>
      <c r="J753" s="17"/>
      <c r="K753" s="17"/>
      <c r="L753" s="49">
        <v>180</v>
      </c>
      <c r="M753" s="18">
        <v>45</v>
      </c>
      <c r="N753" s="18">
        <v>15</v>
      </c>
      <c r="O753" s="72">
        <f t="shared" si="127"/>
        <v>240</v>
      </c>
      <c r="P753" s="72">
        <v>264</v>
      </c>
      <c r="Q753" s="72">
        <f t="shared" si="128"/>
        <v>66</v>
      </c>
      <c r="R753" s="6">
        <f t="shared" si="122"/>
        <v>264</v>
      </c>
    </row>
    <row r="754" spans="1:18" ht="24" customHeight="1" outlineLevel="1">
      <c r="A754" s="16"/>
      <c r="B754" s="16"/>
      <c r="C754" s="295"/>
      <c r="D754" s="292" t="s">
        <v>978</v>
      </c>
      <c r="E754" s="293"/>
      <c r="F754" s="293"/>
      <c r="G754" s="293"/>
      <c r="H754" s="293"/>
      <c r="I754" s="293"/>
      <c r="J754" s="293"/>
      <c r="K754" s="293"/>
      <c r="L754" s="293"/>
      <c r="M754" s="293"/>
      <c r="N754" s="293"/>
      <c r="O754" s="293"/>
      <c r="P754" s="293"/>
      <c r="Q754" s="293"/>
      <c r="R754" s="6">
        <f t="shared" si="122"/>
        <v>0</v>
      </c>
    </row>
    <row r="755" spans="1:18" ht="24" customHeight="1" outlineLevel="1">
      <c r="A755" s="16"/>
      <c r="B755" s="16"/>
      <c r="C755" s="296"/>
      <c r="D755" s="15" t="s">
        <v>44</v>
      </c>
      <c r="E755" s="26" t="s">
        <v>1197</v>
      </c>
      <c r="F755" s="73"/>
      <c r="G755" s="73"/>
      <c r="H755" s="73"/>
      <c r="I755" s="73"/>
      <c r="J755" s="73"/>
      <c r="K755" s="73"/>
      <c r="L755" s="73"/>
      <c r="M755" s="18"/>
      <c r="N755" s="18"/>
      <c r="O755" s="72">
        <v>0</v>
      </c>
      <c r="P755" s="72">
        <v>0</v>
      </c>
      <c r="Q755" s="72">
        <v>0</v>
      </c>
      <c r="R755" s="6">
        <f t="shared" si="122"/>
        <v>0</v>
      </c>
    </row>
    <row r="756" spans="1:18" ht="24" customHeight="1">
      <c r="A756" s="16"/>
      <c r="B756" s="16"/>
      <c r="C756" s="91" t="s">
        <v>551</v>
      </c>
      <c r="D756" s="91" t="s">
        <v>45</v>
      </c>
      <c r="E756" s="89"/>
      <c r="F756" s="37">
        <f t="shared" ref="F756:O756" si="129">SUM(F745:F755)</f>
        <v>0</v>
      </c>
      <c r="G756" s="37">
        <f t="shared" si="129"/>
        <v>0</v>
      </c>
      <c r="H756" s="37">
        <f t="shared" si="129"/>
        <v>0</v>
      </c>
      <c r="I756" s="37">
        <f t="shared" si="129"/>
        <v>0</v>
      </c>
      <c r="J756" s="37">
        <f t="shared" si="129"/>
        <v>0</v>
      </c>
      <c r="K756" s="37">
        <f t="shared" si="129"/>
        <v>0</v>
      </c>
      <c r="L756" s="37">
        <f t="shared" si="129"/>
        <v>1796</v>
      </c>
      <c r="M756" s="37">
        <f t="shared" si="129"/>
        <v>285</v>
      </c>
      <c r="N756" s="37">
        <f t="shared" si="129"/>
        <v>115</v>
      </c>
      <c r="O756" s="37">
        <f t="shared" si="129"/>
        <v>2196</v>
      </c>
      <c r="P756" s="37">
        <v>2415.6</v>
      </c>
      <c r="Q756" s="37">
        <f>SUM(Q745:Q755)</f>
        <v>603</v>
      </c>
      <c r="R756" s="6">
        <f t="shared" si="122"/>
        <v>2412</v>
      </c>
    </row>
    <row r="757" spans="1:18" ht="24" customHeight="1" outlineLevel="1">
      <c r="A757" s="16"/>
      <c r="B757" s="16"/>
      <c r="C757" s="294" t="s">
        <v>559</v>
      </c>
      <c r="D757" s="15" t="s">
        <v>560</v>
      </c>
      <c r="E757" s="26"/>
      <c r="F757" s="17"/>
      <c r="G757" s="17"/>
      <c r="H757" s="17"/>
      <c r="I757" s="17"/>
      <c r="J757" s="17"/>
      <c r="K757" s="17"/>
      <c r="L757" s="49">
        <v>200</v>
      </c>
      <c r="M757" s="18">
        <v>0</v>
      </c>
      <c r="N757" s="18">
        <v>50</v>
      </c>
      <c r="O757" s="72">
        <f>SUM(F757:N757)</f>
        <v>250</v>
      </c>
      <c r="P757" s="72">
        <v>275</v>
      </c>
      <c r="Q757" s="72">
        <f>ROUNDDOWN(P757/4,0)</f>
        <v>68</v>
      </c>
      <c r="R757" s="6">
        <f t="shared" si="122"/>
        <v>272</v>
      </c>
    </row>
    <row r="758" spans="1:18" ht="24" customHeight="1" outlineLevel="1">
      <c r="A758" s="16"/>
      <c r="B758" s="16"/>
      <c r="C758" s="295"/>
      <c r="D758" s="288" t="s">
        <v>976</v>
      </c>
      <c r="E758" s="289"/>
      <c r="F758" s="289"/>
      <c r="G758" s="289"/>
      <c r="H758" s="289"/>
      <c r="I758" s="289"/>
      <c r="J758" s="289"/>
      <c r="K758" s="289"/>
      <c r="L758" s="289"/>
      <c r="M758" s="289"/>
      <c r="N758" s="289"/>
      <c r="O758" s="289"/>
      <c r="P758" s="289"/>
      <c r="Q758" s="289"/>
      <c r="R758" s="6">
        <f t="shared" si="122"/>
        <v>0</v>
      </c>
    </row>
    <row r="759" spans="1:18" ht="24" customHeight="1" outlineLevel="1" collapsed="1">
      <c r="A759" s="16"/>
      <c r="B759" s="16"/>
      <c r="C759" s="295"/>
      <c r="D759" s="25" t="s">
        <v>559</v>
      </c>
      <c r="E759" s="26" t="s">
        <v>32</v>
      </c>
      <c r="F759" s="17"/>
      <c r="G759" s="17"/>
      <c r="H759" s="17"/>
      <c r="I759" s="17"/>
      <c r="J759" s="17"/>
      <c r="K759" s="17"/>
      <c r="L759" s="49">
        <v>1539</v>
      </c>
      <c r="M759" s="18">
        <v>150</v>
      </c>
      <c r="N759" s="18">
        <v>50</v>
      </c>
      <c r="O759" s="72">
        <f t="shared" ref="O759:O776" si="130">SUM(L759:N759)</f>
        <v>1739</v>
      </c>
      <c r="P759" s="72">
        <v>1912.9</v>
      </c>
      <c r="Q759" s="72">
        <f t="shared" ref="Q759:Q776" si="131">ROUNDDOWN(P759/4,0)</f>
        <v>478</v>
      </c>
      <c r="R759" s="6">
        <f t="shared" si="122"/>
        <v>1912</v>
      </c>
    </row>
    <row r="760" spans="1:18" ht="24" customHeight="1" outlineLevel="1">
      <c r="A760" s="16"/>
      <c r="B760" s="16"/>
      <c r="C760" s="295"/>
      <c r="D760" s="25" t="s">
        <v>577</v>
      </c>
      <c r="E760" s="26" t="s">
        <v>989</v>
      </c>
      <c r="F760" s="17"/>
      <c r="G760" s="17"/>
      <c r="H760" s="17"/>
      <c r="I760" s="17"/>
      <c r="J760" s="17"/>
      <c r="K760" s="17"/>
      <c r="L760" s="49">
        <v>124</v>
      </c>
      <c r="M760" s="18">
        <v>58</v>
      </c>
      <c r="N760" s="18">
        <v>30</v>
      </c>
      <c r="O760" s="72">
        <f t="shared" si="130"/>
        <v>212</v>
      </c>
      <c r="P760" s="72">
        <v>233.20000000000002</v>
      </c>
      <c r="Q760" s="72">
        <f t="shared" si="131"/>
        <v>58</v>
      </c>
      <c r="R760" s="6">
        <f t="shared" si="122"/>
        <v>232</v>
      </c>
    </row>
    <row r="761" spans="1:18" ht="24" customHeight="1" outlineLevel="1">
      <c r="A761" s="16"/>
      <c r="B761" s="16"/>
      <c r="C761" s="295"/>
      <c r="D761" s="25" t="s">
        <v>570</v>
      </c>
      <c r="E761" s="26" t="s">
        <v>989</v>
      </c>
      <c r="F761" s="17"/>
      <c r="G761" s="17"/>
      <c r="H761" s="17"/>
      <c r="I761" s="17"/>
      <c r="J761" s="17"/>
      <c r="K761" s="17"/>
      <c r="L761" s="49">
        <v>250</v>
      </c>
      <c r="M761" s="18">
        <v>50</v>
      </c>
      <c r="N761" s="18">
        <v>30</v>
      </c>
      <c r="O761" s="72">
        <f t="shared" si="130"/>
        <v>330</v>
      </c>
      <c r="P761" s="72">
        <v>363.00000000000006</v>
      </c>
      <c r="Q761" s="72">
        <f t="shared" si="131"/>
        <v>90</v>
      </c>
      <c r="R761" s="6">
        <f t="shared" si="122"/>
        <v>360</v>
      </c>
    </row>
    <row r="762" spans="1:18" ht="24" customHeight="1" outlineLevel="1">
      <c r="A762" s="16"/>
      <c r="B762" s="16"/>
      <c r="C762" s="295"/>
      <c r="D762" s="25" t="s">
        <v>571</v>
      </c>
      <c r="E762" s="26" t="s">
        <v>989</v>
      </c>
      <c r="F762" s="17"/>
      <c r="G762" s="17"/>
      <c r="H762" s="17"/>
      <c r="I762" s="17"/>
      <c r="J762" s="17"/>
      <c r="K762" s="17"/>
      <c r="L762" s="49">
        <v>200</v>
      </c>
      <c r="M762" s="18">
        <v>50</v>
      </c>
      <c r="N762" s="18">
        <v>30</v>
      </c>
      <c r="O762" s="72">
        <f t="shared" si="130"/>
        <v>280</v>
      </c>
      <c r="P762" s="72">
        <v>308</v>
      </c>
      <c r="Q762" s="72">
        <f t="shared" si="131"/>
        <v>77</v>
      </c>
      <c r="R762" s="6">
        <f t="shared" si="122"/>
        <v>308</v>
      </c>
    </row>
    <row r="763" spans="1:18" ht="24" customHeight="1" outlineLevel="1">
      <c r="A763" s="16"/>
      <c r="B763" s="16"/>
      <c r="C763" s="295"/>
      <c r="D763" s="25" t="s">
        <v>563</v>
      </c>
      <c r="E763" s="26" t="s">
        <v>989</v>
      </c>
      <c r="F763" s="17"/>
      <c r="G763" s="17"/>
      <c r="H763" s="17"/>
      <c r="I763" s="17"/>
      <c r="J763" s="17"/>
      <c r="K763" s="17"/>
      <c r="L763" s="49">
        <v>200</v>
      </c>
      <c r="M763" s="18">
        <v>50</v>
      </c>
      <c r="N763" s="18">
        <v>30</v>
      </c>
      <c r="O763" s="72">
        <f t="shared" si="130"/>
        <v>280</v>
      </c>
      <c r="P763" s="72">
        <v>308</v>
      </c>
      <c r="Q763" s="72">
        <f t="shared" si="131"/>
        <v>77</v>
      </c>
      <c r="R763" s="6">
        <f t="shared" si="122"/>
        <v>308</v>
      </c>
    </row>
    <row r="764" spans="1:18" ht="24" customHeight="1" outlineLevel="1">
      <c r="A764" s="16"/>
      <c r="B764" s="16"/>
      <c r="C764" s="295"/>
      <c r="D764" s="25" t="s">
        <v>561</v>
      </c>
      <c r="E764" s="26" t="s">
        <v>984</v>
      </c>
      <c r="F764" s="17"/>
      <c r="G764" s="17"/>
      <c r="H764" s="17"/>
      <c r="I764" s="17"/>
      <c r="J764" s="17"/>
      <c r="K764" s="17"/>
      <c r="L764" s="49">
        <v>100</v>
      </c>
      <c r="M764" s="18">
        <v>50</v>
      </c>
      <c r="N764" s="18">
        <v>30</v>
      </c>
      <c r="O764" s="72">
        <f t="shared" si="130"/>
        <v>180</v>
      </c>
      <c r="P764" s="72">
        <v>198.00000000000003</v>
      </c>
      <c r="Q764" s="72">
        <f t="shared" si="131"/>
        <v>49</v>
      </c>
      <c r="R764" s="6">
        <f t="shared" si="122"/>
        <v>196</v>
      </c>
    </row>
    <row r="765" spans="1:18" ht="24" customHeight="1" outlineLevel="1">
      <c r="A765" s="16"/>
      <c r="B765" s="16"/>
      <c r="C765" s="295"/>
      <c r="D765" s="25" t="s">
        <v>564</v>
      </c>
      <c r="E765" s="26" t="s">
        <v>984</v>
      </c>
      <c r="F765" s="17"/>
      <c r="G765" s="17"/>
      <c r="H765" s="17"/>
      <c r="I765" s="17"/>
      <c r="J765" s="17"/>
      <c r="K765" s="17"/>
      <c r="L765" s="49">
        <v>210</v>
      </c>
      <c r="M765" s="18">
        <v>66</v>
      </c>
      <c r="N765" s="18">
        <v>30</v>
      </c>
      <c r="O765" s="72">
        <f t="shared" si="130"/>
        <v>306</v>
      </c>
      <c r="P765" s="72">
        <v>336.6</v>
      </c>
      <c r="Q765" s="72">
        <f t="shared" si="131"/>
        <v>84</v>
      </c>
      <c r="R765" s="6">
        <f t="shared" si="122"/>
        <v>336</v>
      </c>
    </row>
    <row r="766" spans="1:18" ht="24" customHeight="1" outlineLevel="1">
      <c r="A766" s="16"/>
      <c r="B766" s="16"/>
      <c r="C766" s="295"/>
      <c r="D766" s="25" t="s">
        <v>567</v>
      </c>
      <c r="E766" s="26" t="s">
        <v>984</v>
      </c>
      <c r="F766" s="17"/>
      <c r="G766" s="17"/>
      <c r="H766" s="17"/>
      <c r="I766" s="17"/>
      <c r="J766" s="17"/>
      <c r="K766" s="17"/>
      <c r="L766" s="49">
        <v>100</v>
      </c>
      <c r="M766" s="18">
        <v>35</v>
      </c>
      <c r="N766" s="18">
        <v>20</v>
      </c>
      <c r="O766" s="72">
        <f t="shared" si="130"/>
        <v>155</v>
      </c>
      <c r="P766" s="72">
        <v>170.5</v>
      </c>
      <c r="Q766" s="72">
        <f t="shared" si="131"/>
        <v>42</v>
      </c>
      <c r="R766" s="6">
        <f t="shared" si="122"/>
        <v>168</v>
      </c>
    </row>
    <row r="767" spans="1:18" ht="24" customHeight="1" outlineLevel="1">
      <c r="A767" s="16"/>
      <c r="B767" s="16"/>
      <c r="C767" s="295"/>
      <c r="D767" s="25" t="s">
        <v>568</v>
      </c>
      <c r="E767" s="26" t="s">
        <v>983</v>
      </c>
      <c r="F767" s="17"/>
      <c r="G767" s="17"/>
      <c r="H767" s="17"/>
      <c r="I767" s="17"/>
      <c r="J767" s="17"/>
      <c r="K767" s="17"/>
      <c r="L767" s="49">
        <v>120</v>
      </c>
      <c r="M767" s="18">
        <v>60</v>
      </c>
      <c r="N767" s="18">
        <v>30</v>
      </c>
      <c r="O767" s="72">
        <f t="shared" si="130"/>
        <v>210</v>
      </c>
      <c r="P767" s="72">
        <v>231.00000000000003</v>
      </c>
      <c r="Q767" s="72">
        <f t="shared" si="131"/>
        <v>57</v>
      </c>
      <c r="R767" s="6">
        <f t="shared" si="122"/>
        <v>228</v>
      </c>
    </row>
    <row r="768" spans="1:18" ht="24" customHeight="1" outlineLevel="1">
      <c r="A768" s="16"/>
      <c r="B768" s="16"/>
      <c r="C768" s="295"/>
      <c r="D768" s="25" t="s">
        <v>569</v>
      </c>
      <c r="E768" s="26" t="s">
        <v>983</v>
      </c>
      <c r="F768" s="17"/>
      <c r="G768" s="17"/>
      <c r="H768" s="17"/>
      <c r="I768" s="17"/>
      <c r="J768" s="17"/>
      <c r="K768" s="17"/>
      <c r="L768" s="49">
        <v>246</v>
      </c>
      <c r="M768" s="18">
        <v>78</v>
      </c>
      <c r="N768" s="18">
        <v>5</v>
      </c>
      <c r="O768" s="72">
        <f t="shared" si="130"/>
        <v>329</v>
      </c>
      <c r="P768" s="72">
        <v>361.90000000000003</v>
      </c>
      <c r="Q768" s="72">
        <f t="shared" si="131"/>
        <v>90</v>
      </c>
      <c r="R768" s="6">
        <f t="shared" si="122"/>
        <v>360</v>
      </c>
    </row>
    <row r="769" spans="1:18" ht="24" customHeight="1" outlineLevel="1">
      <c r="A769" s="16"/>
      <c r="B769" s="16"/>
      <c r="C769" s="295"/>
      <c r="D769" s="25" t="s">
        <v>572</v>
      </c>
      <c r="E769" s="26" t="s">
        <v>983</v>
      </c>
      <c r="F769" s="17"/>
      <c r="G769" s="17"/>
      <c r="H769" s="17"/>
      <c r="I769" s="17"/>
      <c r="J769" s="17"/>
      <c r="K769" s="17"/>
      <c r="L769" s="49">
        <v>130</v>
      </c>
      <c r="M769" s="18">
        <v>20</v>
      </c>
      <c r="N769" s="18">
        <v>10</v>
      </c>
      <c r="O769" s="72">
        <f t="shared" si="130"/>
        <v>160</v>
      </c>
      <c r="P769" s="72">
        <v>176</v>
      </c>
      <c r="Q769" s="72">
        <f t="shared" si="131"/>
        <v>44</v>
      </c>
      <c r="R769" s="6">
        <f t="shared" si="122"/>
        <v>176</v>
      </c>
    </row>
    <row r="770" spans="1:18" ht="24" customHeight="1" outlineLevel="1">
      <c r="A770" s="16"/>
      <c r="B770" s="16"/>
      <c r="C770" s="295"/>
      <c r="D770" s="25" t="s">
        <v>573</v>
      </c>
      <c r="E770" s="26" t="s">
        <v>983</v>
      </c>
      <c r="F770" s="17"/>
      <c r="G770" s="17"/>
      <c r="H770" s="17"/>
      <c r="I770" s="17"/>
      <c r="J770" s="17"/>
      <c r="K770" s="17"/>
      <c r="L770" s="49">
        <v>100</v>
      </c>
      <c r="M770" s="18">
        <v>50</v>
      </c>
      <c r="N770" s="18">
        <v>30</v>
      </c>
      <c r="O770" s="72">
        <f t="shared" si="130"/>
        <v>180</v>
      </c>
      <c r="P770" s="72">
        <v>198.00000000000003</v>
      </c>
      <c r="Q770" s="72">
        <f t="shared" si="131"/>
        <v>49</v>
      </c>
      <c r="R770" s="6">
        <f t="shared" si="122"/>
        <v>196</v>
      </c>
    </row>
    <row r="771" spans="1:18" ht="24" customHeight="1" outlineLevel="1">
      <c r="A771" s="16"/>
      <c r="B771" s="16"/>
      <c r="C771" s="295"/>
      <c r="D771" s="25" t="s">
        <v>574</v>
      </c>
      <c r="E771" s="26" t="s">
        <v>983</v>
      </c>
      <c r="F771" s="17"/>
      <c r="G771" s="17"/>
      <c r="H771" s="17"/>
      <c r="I771" s="17"/>
      <c r="J771" s="17"/>
      <c r="K771" s="17"/>
      <c r="L771" s="49">
        <v>100</v>
      </c>
      <c r="M771" s="18">
        <v>50</v>
      </c>
      <c r="N771" s="18">
        <v>30</v>
      </c>
      <c r="O771" s="72">
        <f t="shared" si="130"/>
        <v>180</v>
      </c>
      <c r="P771" s="72">
        <v>198.00000000000003</v>
      </c>
      <c r="Q771" s="72">
        <f t="shared" si="131"/>
        <v>49</v>
      </c>
      <c r="R771" s="6">
        <f t="shared" si="122"/>
        <v>196</v>
      </c>
    </row>
    <row r="772" spans="1:18" ht="24" customHeight="1" outlineLevel="1">
      <c r="A772" s="16"/>
      <c r="B772" s="16"/>
      <c r="C772" s="295"/>
      <c r="D772" s="25" t="s">
        <v>575</v>
      </c>
      <c r="E772" s="26" t="s">
        <v>983</v>
      </c>
      <c r="F772" s="17"/>
      <c r="G772" s="17"/>
      <c r="H772" s="17"/>
      <c r="I772" s="17"/>
      <c r="J772" s="17"/>
      <c r="K772" s="17"/>
      <c r="L772" s="49">
        <v>100</v>
      </c>
      <c r="M772" s="18">
        <v>50</v>
      </c>
      <c r="N772" s="18">
        <v>10</v>
      </c>
      <c r="O772" s="72">
        <f t="shared" si="130"/>
        <v>160</v>
      </c>
      <c r="P772" s="72">
        <v>176</v>
      </c>
      <c r="Q772" s="72">
        <f t="shared" si="131"/>
        <v>44</v>
      </c>
      <c r="R772" s="6">
        <f t="shared" si="122"/>
        <v>176</v>
      </c>
    </row>
    <row r="773" spans="1:18" ht="24" customHeight="1" outlineLevel="1">
      <c r="A773" s="16"/>
      <c r="B773" s="16"/>
      <c r="C773" s="295"/>
      <c r="D773" s="25" t="s">
        <v>576</v>
      </c>
      <c r="E773" s="26" t="s">
        <v>983</v>
      </c>
      <c r="F773" s="17"/>
      <c r="G773" s="17"/>
      <c r="H773" s="17"/>
      <c r="I773" s="17"/>
      <c r="J773" s="17"/>
      <c r="K773" s="17"/>
      <c r="L773" s="49">
        <v>114</v>
      </c>
      <c r="M773" s="18">
        <v>50</v>
      </c>
      <c r="N773" s="18">
        <v>20</v>
      </c>
      <c r="O773" s="72">
        <f t="shared" si="130"/>
        <v>184</v>
      </c>
      <c r="P773" s="72">
        <v>202.4</v>
      </c>
      <c r="Q773" s="72">
        <f t="shared" si="131"/>
        <v>50</v>
      </c>
      <c r="R773" s="6">
        <f t="shared" si="122"/>
        <v>200</v>
      </c>
    </row>
    <row r="774" spans="1:18" ht="24" customHeight="1" outlineLevel="1">
      <c r="A774" s="16"/>
      <c r="B774" s="16"/>
      <c r="C774" s="295"/>
      <c r="D774" s="25" t="s">
        <v>562</v>
      </c>
      <c r="E774" s="26" t="s">
        <v>983</v>
      </c>
      <c r="F774" s="17"/>
      <c r="G774" s="17"/>
      <c r="H774" s="17"/>
      <c r="I774" s="17"/>
      <c r="J774" s="17"/>
      <c r="K774" s="17"/>
      <c r="L774" s="49">
        <v>113</v>
      </c>
      <c r="M774" s="18">
        <v>40</v>
      </c>
      <c r="N774" s="18">
        <v>20</v>
      </c>
      <c r="O774" s="72">
        <f t="shared" si="130"/>
        <v>173</v>
      </c>
      <c r="P774" s="72">
        <v>190.3</v>
      </c>
      <c r="Q774" s="72">
        <f t="shared" si="131"/>
        <v>47</v>
      </c>
      <c r="R774" s="6">
        <f t="shared" si="122"/>
        <v>188</v>
      </c>
    </row>
    <row r="775" spans="1:18" ht="24" customHeight="1" outlineLevel="1">
      <c r="A775" s="16"/>
      <c r="B775" s="16"/>
      <c r="C775" s="295"/>
      <c r="D775" s="25" t="s">
        <v>565</v>
      </c>
      <c r="E775" s="26" t="s">
        <v>983</v>
      </c>
      <c r="F775" s="17"/>
      <c r="G775" s="17"/>
      <c r="H775" s="17"/>
      <c r="I775" s="17"/>
      <c r="J775" s="17"/>
      <c r="K775" s="17"/>
      <c r="L775" s="49">
        <v>150</v>
      </c>
      <c r="M775" s="18">
        <v>63</v>
      </c>
      <c r="N775" s="18">
        <v>20</v>
      </c>
      <c r="O775" s="72">
        <f t="shared" si="130"/>
        <v>233</v>
      </c>
      <c r="P775" s="72">
        <v>256.3</v>
      </c>
      <c r="Q775" s="72">
        <f t="shared" si="131"/>
        <v>64</v>
      </c>
      <c r="R775" s="6">
        <f t="shared" ref="R775:R838" si="132">Q775*4</f>
        <v>256</v>
      </c>
    </row>
    <row r="776" spans="1:18" ht="24" customHeight="1" outlineLevel="1" collapsed="1">
      <c r="A776" s="16"/>
      <c r="B776" s="16"/>
      <c r="C776" s="295"/>
      <c r="D776" s="25" t="s">
        <v>566</v>
      </c>
      <c r="E776" s="26" t="s">
        <v>986</v>
      </c>
      <c r="F776" s="17"/>
      <c r="G776" s="17"/>
      <c r="H776" s="17"/>
      <c r="I776" s="17"/>
      <c r="J776" s="17"/>
      <c r="K776" s="17"/>
      <c r="L776" s="49">
        <v>80</v>
      </c>
      <c r="M776" s="18">
        <v>24</v>
      </c>
      <c r="N776" s="18">
        <v>30</v>
      </c>
      <c r="O776" s="72">
        <f t="shared" si="130"/>
        <v>134</v>
      </c>
      <c r="P776" s="72">
        <v>147.4</v>
      </c>
      <c r="Q776" s="72">
        <f t="shared" si="131"/>
        <v>36</v>
      </c>
      <c r="R776" s="6">
        <f t="shared" si="132"/>
        <v>144</v>
      </c>
    </row>
    <row r="777" spans="1:18" ht="24" customHeight="1" outlineLevel="1">
      <c r="A777" s="16"/>
      <c r="B777" s="16"/>
      <c r="C777" s="295"/>
      <c r="D777" s="290" t="s">
        <v>977</v>
      </c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6">
        <f t="shared" si="132"/>
        <v>0</v>
      </c>
    </row>
    <row r="778" spans="1:18" ht="24" customHeight="1" outlineLevel="1" collapsed="1">
      <c r="A778" s="16"/>
      <c r="B778" s="16"/>
      <c r="C778" s="295"/>
      <c r="D778" s="25" t="s">
        <v>1040</v>
      </c>
      <c r="E778" s="75" t="s">
        <v>1139</v>
      </c>
      <c r="F778" s="17"/>
      <c r="G778" s="17"/>
      <c r="H778" s="17"/>
      <c r="I778" s="17"/>
      <c r="J778" s="17"/>
      <c r="K778" s="17"/>
      <c r="L778" s="49">
        <v>100</v>
      </c>
      <c r="M778" s="18">
        <v>10</v>
      </c>
      <c r="N778" s="18">
        <v>80</v>
      </c>
      <c r="O778" s="72">
        <f>SUM(F778:N778)</f>
        <v>190</v>
      </c>
      <c r="P778" s="72">
        <v>209.00000000000003</v>
      </c>
      <c r="Q778" s="72">
        <f>ROUNDDOWN(P778/4,0)</f>
        <v>52</v>
      </c>
      <c r="R778" s="6">
        <f t="shared" si="132"/>
        <v>208</v>
      </c>
    </row>
    <row r="779" spans="1:18" ht="24" customHeight="1" outlineLevel="1">
      <c r="A779" s="16"/>
      <c r="B779" s="16"/>
      <c r="C779" s="295"/>
      <c r="D779" s="292" t="s">
        <v>978</v>
      </c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6">
        <f t="shared" si="132"/>
        <v>0</v>
      </c>
    </row>
    <row r="780" spans="1:18" ht="24" customHeight="1" outlineLevel="1">
      <c r="A780" s="16"/>
      <c r="B780" s="16"/>
      <c r="C780" s="296"/>
      <c r="D780" s="31" t="s">
        <v>44</v>
      </c>
      <c r="E780" s="26" t="s">
        <v>1197</v>
      </c>
      <c r="F780" s="73"/>
      <c r="G780" s="73"/>
      <c r="H780" s="73"/>
      <c r="I780" s="73"/>
      <c r="J780" s="73"/>
      <c r="K780" s="73"/>
      <c r="L780" s="73"/>
      <c r="M780" s="18">
        <v>0</v>
      </c>
      <c r="N780" s="18">
        <v>0</v>
      </c>
      <c r="O780" s="72">
        <v>0</v>
      </c>
      <c r="P780" s="72">
        <v>0</v>
      </c>
      <c r="Q780" s="72">
        <v>0</v>
      </c>
      <c r="R780" s="6">
        <f t="shared" si="132"/>
        <v>0</v>
      </c>
    </row>
    <row r="781" spans="1:18" ht="24" customHeight="1">
      <c r="A781" s="16"/>
      <c r="B781" s="16"/>
      <c r="C781" s="91" t="s">
        <v>559</v>
      </c>
      <c r="D781" s="91" t="s">
        <v>45</v>
      </c>
      <c r="E781" s="89"/>
      <c r="F781" s="37">
        <f t="shared" ref="F781:O781" si="133">SUM(F757:F780)</f>
        <v>0</v>
      </c>
      <c r="G781" s="37">
        <f t="shared" si="133"/>
        <v>0</v>
      </c>
      <c r="H781" s="37">
        <f t="shared" si="133"/>
        <v>0</v>
      </c>
      <c r="I781" s="37">
        <f t="shared" si="133"/>
        <v>0</v>
      </c>
      <c r="J781" s="37">
        <f t="shared" si="133"/>
        <v>0</v>
      </c>
      <c r="K781" s="37">
        <f t="shared" si="133"/>
        <v>0</v>
      </c>
      <c r="L781" s="37">
        <f t="shared" si="133"/>
        <v>4276</v>
      </c>
      <c r="M781" s="37">
        <f t="shared" si="133"/>
        <v>1004</v>
      </c>
      <c r="N781" s="37">
        <f t="shared" si="133"/>
        <v>585</v>
      </c>
      <c r="O781" s="37">
        <f t="shared" si="133"/>
        <v>5865</v>
      </c>
      <c r="P781" s="37">
        <v>6451.4999999999991</v>
      </c>
      <c r="Q781" s="37">
        <f>SUM(Q757:Q780)</f>
        <v>1605</v>
      </c>
      <c r="R781" s="6">
        <f t="shared" si="132"/>
        <v>6420</v>
      </c>
    </row>
    <row r="782" spans="1:18" ht="24" customHeight="1" outlineLevel="1">
      <c r="A782" s="16"/>
      <c r="B782" s="16"/>
      <c r="C782" s="294" t="s">
        <v>578</v>
      </c>
      <c r="D782" s="15" t="s">
        <v>579</v>
      </c>
      <c r="E782" s="16"/>
      <c r="F782" s="17"/>
      <c r="G782" s="17"/>
      <c r="H782" s="17"/>
      <c r="I782" s="17"/>
      <c r="J782" s="17"/>
      <c r="K782" s="17"/>
      <c r="L782" s="49">
        <v>130</v>
      </c>
      <c r="M782" s="18"/>
      <c r="N782" s="18"/>
      <c r="O782" s="72">
        <f>SUM(F782:N782)</f>
        <v>130</v>
      </c>
      <c r="P782" s="72">
        <v>143</v>
      </c>
      <c r="Q782" s="72">
        <f>ROUNDDOWN(P782/4,0)</f>
        <v>35</v>
      </c>
      <c r="R782" s="6">
        <f t="shared" si="132"/>
        <v>140</v>
      </c>
    </row>
    <row r="783" spans="1:18" ht="24" customHeight="1" outlineLevel="1">
      <c r="A783" s="16"/>
      <c r="B783" s="16"/>
      <c r="C783" s="295"/>
      <c r="D783" s="288" t="s">
        <v>976</v>
      </c>
      <c r="E783" s="289"/>
      <c r="F783" s="289"/>
      <c r="G783" s="289"/>
      <c r="H783" s="289"/>
      <c r="I783" s="289"/>
      <c r="J783" s="289"/>
      <c r="K783" s="289"/>
      <c r="L783" s="289"/>
      <c r="M783" s="289"/>
      <c r="N783" s="289"/>
      <c r="O783" s="289"/>
      <c r="P783" s="289"/>
      <c r="Q783" s="289"/>
      <c r="R783" s="6">
        <f t="shared" si="132"/>
        <v>0</v>
      </c>
    </row>
    <row r="784" spans="1:18" ht="24" customHeight="1" outlineLevel="1" collapsed="1">
      <c r="A784" s="16"/>
      <c r="B784" s="16"/>
      <c r="C784" s="295"/>
      <c r="D784" s="25" t="s">
        <v>578</v>
      </c>
      <c r="E784" s="26" t="s">
        <v>32</v>
      </c>
      <c r="F784" s="17"/>
      <c r="G784" s="17"/>
      <c r="H784" s="17"/>
      <c r="I784" s="17"/>
      <c r="J784" s="17"/>
      <c r="K784" s="17"/>
      <c r="L784" s="49">
        <v>1350</v>
      </c>
      <c r="M784" s="18">
        <v>70</v>
      </c>
      <c r="N784" s="18">
        <v>50</v>
      </c>
      <c r="O784" s="72">
        <f t="shared" ref="O784:O794" si="134">SUM(L784:N784)</f>
        <v>1470</v>
      </c>
      <c r="P784" s="72">
        <v>1617.0000000000002</v>
      </c>
      <c r="Q784" s="72">
        <f t="shared" ref="Q784:Q794" si="135">ROUNDDOWN(P784/4,0)</f>
        <v>404</v>
      </c>
      <c r="R784" s="6">
        <f t="shared" si="132"/>
        <v>1616</v>
      </c>
    </row>
    <row r="785" spans="1:18" ht="24" customHeight="1" outlineLevel="1">
      <c r="A785" s="16"/>
      <c r="B785" s="16"/>
      <c r="C785" s="295"/>
      <c r="D785" s="25" t="s">
        <v>583</v>
      </c>
      <c r="E785" s="26" t="s">
        <v>989</v>
      </c>
      <c r="F785" s="17"/>
      <c r="G785" s="17"/>
      <c r="H785" s="17"/>
      <c r="I785" s="17"/>
      <c r="J785" s="17"/>
      <c r="K785" s="17"/>
      <c r="L785" s="49">
        <v>500</v>
      </c>
      <c r="M785" s="18">
        <v>50</v>
      </c>
      <c r="N785" s="18">
        <v>15</v>
      </c>
      <c r="O785" s="72">
        <f t="shared" si="134"/>
        <v>565</v>
      </c>
      <c r="P785" s="72">
        <v>621.5</v>
      </c>
      <c r="Q785" s="72">
        <f t="shared" si="135"/>
        <v>155</v>
      </c>
      <c r="R785" s="6">
        <f t="shared" si="132"/>
        <v>620</v>
      </c>
    </row>
    <row r="786" spans="1:18" ht="24" customHeight="1" outlineLevel="1">
      <c r="A786" s="16"/>
      <c r="B786" s="16"/>
      <c r="C786" s="295"/>
      <c r="D786" s="25" t="s">
        <v>582</v>
      </c>
      <c r="E786" s="26" t="s">
        <v>984</v>
      </c>
      <c r="F786" s="17"/>
      <c r="G786" s="17"/>
      <c r="H786" s="17"/>
      <c r="I786" s="17"/>
      <c r="J786" s="17"/>
      <c r="K786" s="17"/>
      <c r="L786" s="49">
        <v>300</v>
      </c>
      <c r="M786" s="18">
        <v>35</v>
      </c>
      <c r="N786" s="18">
        <v>15</v>
      </c>
      <c r="O786" s="72">
        <f t="shared" si="134"/>
        <v>350</v>
      </c>
      <c r="P786" s="72">
        <v>385.00000000000006</v>
      </c>
      <c r="Q786" s="72">
        <f t="shared" si="135"/>
        <v>96</v>
      </c>
      <c r="R786" s="6">
        <f t="shared" si="132"/>
        <v>384</v>
      </c>
    </row>
    <row r="787" spans="1:18" ht="24" customHeight="1" outlineLevel="1">
      <c r="A787" s="16"/>
      <c r="B787" s="16"/>
      <c r="C787" s="295"/>
      <c r="D787" s="25" t="s">
        <v>1041</v>
      </c>
      <c r="E787" s="26" t="s">
        <v>984</v>
      </c>
      <c r="F787" s="17"/>
      <c r="G787" s="17"/>
      <c r="H787" s="17"/>
      <c r="I787" s="17"/>
      <c r="J787" s="17"/>
      <c r="K787" s="17"/>
      <c r="L787" s="49">
        <v>300</v>
      </c>
      <c r="M787" s="18">
        <v>50</v>
      </c>
      <c r="N787" s="18">
        <v>15</v>
      </c>
      <c r="O787" s="72">
        <f t="shared" si="134"/>
        <v>365</v>
      </c>
      <c r="P787" s="72">
        <v>401.50000000000006</v>
      </c>
      <c r="Q787" s="72">
        <f t="shared" si="135"/>
        <v>100</v>
      </c>
      <c r="R787" s="6">
        <f t="shared" si="132"/>
        <v>400</v>
      </c>
    </row>
    <row r="788" spans="1:18" ht="24" customHeight="1" outlineLevel="1">
      <c r="A788" s="16"/>
      <c r="B788" s="16"/>
      <c r="C788" s="295"/>
      <c r="D788" s="25" t="s">
        <v>580</v>
      </c>
      <c r="E788" s="26" t="s">
        <v>983</v>
      </c>
      <c r="F788" s="17"/>
      <c r="G788" s="17"/>
      <c r="H788" s="17"/>
      <c r="I788" s="17"/>
      <c r="J788" s="17"/>
      <c r="K788" s="17"/>
      <c r="L788" s="49">
        <v>220</v>
      </c>
      <c r="M788" s="18">
        <v>50</v>
      </c>
      <c r="N788" s="18">
        <v>15</v>
      </c>
      <c r="O788" s="72">
        <f t="shared" si="134"/>
        <v>285</v>
      </c>
      <c r="P788" s="72">
        <v>313.5</v>
      </c>
      <c r="Q788" s="72">
        <f t="shared" si="135"/>
        <v>78</v>
      </c>
      <c r="R788" s="6">
        <f t="shared" si="132"/>
        <v>312</v>
      </c>
    </row>
    <row r="789" spans="1:18" ht="24" customHeight="1" outlineLevel="1">
      <c r="A789" s="16"/>
      <c r="B789" s="16"/>
      <c r="C789" s="295"/>
      <c r="D789" s="25" t="s">
        <v>581</v>
      </c>
      <c r="E789" s="26" t="s">
        <v>983</v>
      </c>
      <c r="F789" s="17"/>
      <c r="G789" s="17"/>
      <c r="H789" s="17"/>
      <c r="I789" s="17"/>
      <c r="J789" s="17"/>
      <c r="K789" s="17"/>
      <c r="L789" s="49">
        <v>230</v>
      </c>
      <c r="M789" s="18">
        <v>25</v>
      </c>
      <c r="N789" s="18">
        <v>15</v>
      </c>
      <c r="O789" s="72">
        <f t="shared" si="134"/>
        <v>270</v>
      </c>
      <c r="P789" s="72">
        <v>297</v>
      </c>
      <c r="Q789" s="72">
        <f t="shared" si="135"/>
        <v>74</v>
      </c>
      <c r="R789" s="6">
        <f t="shared" si="132"/>
        <v>296</v>
      </c>
    </row>
    <row r="790" spans="1:18" ht="24" customHeight="1" outlineLevel="1">
      <c r="A790" s="16"/>
      <c r="B790" s="16"/>
      <c r="C790" s="295"/>
      <c r="D790" s="25" t="s">
        <v>584</v>
      </c>
      <c r="E790" s="26" t="s">
        <v>983</v>
      </c>
      <c r="F790" s="17"/>
      <c r="G790" s="17"/>
      <c r="H790" s="17"/>
      <c r="I790" s="17"/>
      <c r="J790" s="17"/>
      <c r="K790" s="17"/>
      <c r="L790" s="49">
        <v>220</v>
      </c>
      <c r="M790" s="18">
        <v>50</v>
      </c>
      <c r="N790" s="18">
        <v>15</v>
      </c>
      <c r="O790" s="72">
        <f t="shared" si="134"/>
        <v>285</v>
      </c>
      <c r="P790" s="72">
        <v>313.5</v>
      </c>
      <c r="Q790" s="72">
        <f t="shared" si="135"/>
        <v>78</v>
      </c>
      <c r="R790" s="6">
        <f t="shared" si="132"/>
        <v>312</v>
      </c>
    </row>
    <row r="791" spans="1:18" ht="24" customHeight="1" outlineLevel="1">
      <c r="A791" s="16"/>
      <c r="B791" s="16"/>
      <c r="C791" s="295"/>
      <c r="D791" s="25" t="s">
        <v>585</v>
      </c>
      <c r="E791" s="26" t="s">
        <v>983</v>
      </c>
      <c r="F791" s="17"/>
      <c r="G791" s="17"/>
      <c r="H791" s="17"/>
      <c r="I791" s="17"/>
      <c r="J791" s="17"/>
      <c r="K791" s="17"/>
      <c r="L791" s="49">
        <v>300</v>
      </c>
      <c r="M791" s="18">
        <v>50</v>
      </c>
      <c r="N791" s="18">
        <v>15</v>
      </c>
      <c r="O791" s="72">
        <f t="shared" si="134"/>
        <v>365</v>
      </c>
      <c r="P791" s="72">
        <v>401.50000000000006</v>
      </c>
      <c r="Q791" s="72">
        <f t="shared" si="135"/>
        <v>100</v>
      </c>
      <c r="R791" s="6">
        <f t="shared" si="132"/>
        <v>400</v>
      </c>
    </row>
    <row r="792" spans="1:18" ht="24" customHeight="1" outlineLevel="1">
      <c r="A792" s="16"/>
      <c r="B792" s="16"/>
      <c r="C792" s="295"/>
      <c r="D792" s="25" t="s">
        <v>586</v>
      </c>
      <c r="E792" s="26" t="s">
        <v>983</v>
      </c>
      <c r="F792" s="17"/>
      <c r="G792" s="17"/>
      <c r="H792" s="17"/>
      <c r="I792" s="17"/>
      <c r="J792" s="17"/>
      <c r="K792" s="17"/>
      <c r="L792" s="49">
        <v>230</v>
      </c>
      <c r="M792" s="18">
        <v>30</v>
      </c>
      <c r="N792" s="18">
        <v>15</v>
      </c>
      <c r="O792" s="72">
        <f t="shared" si="134"/>
        <v>275</v>
      </c>
      <c r="P792" s="72">
        <v>302.5</v>
      </c>
      <c r="Q792" s="72">
        <f t="shared" si="135"/>
        <v>75</v>
      </c>
      <c r="R792" s="6">
        <f t="shared" si="132"/>
        <v>300</v>
      </c>
    </row>
    <row r="793" spans="1:18" ht="24" customHeight="1" outlineLevel="1">
      <c r="A793" s="16"/>
      <c r="B793" s="16"/>
      <c r="C793" s="295"/>
      <c r="D793" s="25" t="s">
        <v>587</v>
      </c>
      <c r="E793" s="26" t="s">
        <v>983</v>
      </c>
      <c r="F793" s="17"/>
      <c r="G793" s="17"/>
      <c r="H793" s="17"/>
      <c r="I793" s="17"/>
      <c r="J793" s="17"/>
      <c r="K793" s="17"/>
      <c r="L793" s="49">
        <v>230</v>
      </c>
      <c r="M793" s="18">
        <v>50</v>
      </c>
      <c r="N793" s="18">
        <v>15</v>
      </c>
      <c r="O793" s="72">
        <f t="shared" si="134"/>
        <v>295</v>
      </c>
      <c r="P793" s="72">
        <v>324.5</v>
      </c>
      <c r="Q793" s="72">
        <f t="shared" si="135"/>
        <v>81</v>
      </c>
      <c r="R793" s="6">
        <f t="shared" si="132"/>
        <v>324</v>
      </c>
    </row>
    <row r="794" spans="1:18" ht="24" customHeight="1" outlineLevel="1">
      <c r="A794" s="16"/>
      <c r="B794" s="16"/>
      <c r="C794" s="295"/>
      <c r="D794" s="25" t="s">
        <v>588</v>
      </c>
      <c r="E794" s="26" t="s">
        <v>983</v>
      </c>
      <c r="F794" s="17"/>
      <c r="G794" s="17"/>
      <c r="H794" s="17"/>
      <c r="I794" s="17"/>
      <c r="J794" s="17"/>
      <c r="K794" s="17"/>
      <c r="L794" s="49">
        <v>200</v>
      </c>
      <c r="M794" s="18">
        <v>50</v>
      </c>
      <c r="N794" s="18">
        <v>15</v>
      </c>
      <c r="O794" s="72">
        <f t="shared" si="134"/>
        <v>265</v>
      </c>
      <c r="P794" s="72">
        <v>291.5</v>
      </c>
      <c r="Q794" s="72">
        <f t="shared" si="135"/>
        <v>72</v>
      </c>
      <c r="R794" s="6">
        <f t="shared" si="132"/>
        <v>288</v>
      </c>
    </row>
    <row r="795" spans="1:18" ht="24" customHeight="1" outlineLevel="1">
      <c r="A795" s="16"/>
      <c r="B795" s="16"/>
      <c r="C795" s="295"/>
      <c r="D795" s="290" t="s">
        <v>977</v>
      </c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6">
        <f t="shared" si="132"/>
        <v>0</v>
      </c>
    </row>
    <row r="796" spans="1:18" ht="24" customHeight="1" outlineLevel="1">
      <c r="A796" s="16"/>
      <c r="B796" s="16"/>
      <c r="C796" s="295"/>
      <c r="D796" s="25" t="s">
        <v>1042</v>
      </c>
      <c r="E796" s="26" t="s">
        <v>1144</v>
      </c>
      <c r="F796" s="17"/>
      <c r="G796" s="17"/>
      <c r="H796" s="17"/>
      <c r="I796" s="17"/>
      <c r="J796" s="17"/>
      <c r="K796" s="17"/>
      <c r="L796" s="49">
        <v>80</v>
      </c>
      <c r="M796" s="18"/>
      <c r="N796" s="18"/>
      <c r="O796" s="72">
        <f>SUM(F796:N796)</f>
        <v>80</v>
      </c>
      <c r="P796" s="72">
        <v>88</v>
      </c>
      <c r="Q796" s="72">
        <f>ROUNDDOWN(P796/4,0)</f>
        <v>22</v>
      </c>
      <c r="R796" s="6">
        <f t="shared" si="132"/>
        <v>88</v>
      </c>
    </row>
    <row r="797" spans="1:18" ht="24" customHeight="1" outlineLevel="1">
      <c r="A797" s="16"/>
      <c r="B797" s="16"/>
      <c r="C797" s="295"/>
      <c r="D797" s="25" t="s">
        <v>1043</v>
      </c>
      <c r="E797" s="75" t="s">
        <v>1139</v>
      </c>
      <c r="F797" s="17"/>
      <c r="G797" s="17"/>
      <c r="H797" s="17"/>
      <c r="I797" s="17"/>
      <c r="J797" s="17"/>
      <c r="K797" s="17"/>
      <c r="L797" s="49">
        <v>50</v>
      </c>
      <c r="M797" s="18"/>
      <c r="N797" s="18"/>
      <c r="O797" s="72">
        <f>SUM(F797:N797)</f>
        <v>50</v>
      </c>
      <c r="P797" s="72">
        <v>55.000000000000007</v>
      </c>
      <c r="Q797" s="72">
        <f>ROUNDDOWN(P797/4,0)</f>
        <v>13</v>
      </c>
      <c r="R797" s="6">
        <f t="shared" si="132"/>
        <v>52</v>
      </c>
    </row>
    <row r="798" spans="1:18" ht="24" customHeight="1" outlineLevel="1">
      <c r="A798" s="16"/>
      <c r="B798" s="16"/>
      <c r="C798" s="295"/>
      <c r="D798" s="292" t="s">
        <v>978</v>
      </c>
      <c r="E798" s="293"/>
      <c r="F798" s="293"/>
      <c r="G798" s="293"/>
      <c r="H798" s="293"/>
      <c r="I798" s="293"/>
      <c r="J798" s="293"/>
      <c r="K798" s="293"/>
      <c r="L798" s="293"/>
      <c r="M798" s="293"/>
      <c r="N798" s="293"/>
      <c r="O798" s="293"/>
      <c r="P798" s="293"/>
      <c r="Q798" s="293"/>
      <c r="R798" s="6">
        <f t="shared" si="132"/>
        <v>0</v>
      </c>
    </row>
    <row r="799" spans="1:18" ht="24" customHeight="1" outlineLevel="1">
      <c r="A799" s="16"/>
      <c r="B799" s="16"/>
      <c r="C799" s="296"/>
      <c r="D799" s="31" t="s">
        <v>44</v>
      </c>
      <c r="E799" s="26"/>
      <c r="F799" s="73"/>
      <c r="G799" s="73"/>
      <c r="H799" s="73"/>
      <c r="I799" s="73"/>
      <c r="J799" s="73"/>
      <c r="K799" s="73"/>
      <c r="L799" s="73"/>
      <c r="M799" s="18"/>
      <c r="N799" s="18"/>
      <c r="O799" s="72">
        <v>79</v>
      </c>
      <c r="P799" s="72">
        <v>79</v>
      </c>
      <c r="Q799" s="72">
        <f>ROUNDDOWN(P799/4,0)</f>
        <v>19</v>
      </c>
      <c r="R799" s="6">
        <f t="shared" si="132"/>
        <v>76</v>
      </c>
    </row>
    <row r="800" spans="1:18" ht="24" customHeight="1">
      <c r="A800" s="16"/>
      <c r="B800" s="16"/>
      <c r="C800" s="91" t="s">
        <v>578</v>
      </c>
      <c r="D800" s="91" t="s">
        <v>45</v>
      </c>
      <c r="E800" s="89"/>
      <c r="F800" s="37">
        <f t="shared" ref="F800:O800" si="136">SUM(F782:F799)</f>
        <v>0</v>
      </c>
      <c r="G800" s="37">
        <f t="shared" si="136"/>
        <v>0</v>
      </c>
      <c r="H800" s="37">
        <f t="shared" si="136"/>
        <v>0</v>
      </c>
      <c r="I800" s="37">
        <f t="shared" si="136"/>
        <v>0</v>
      </c>
      <c r="J800" s="37">
        <f t="shared" si="136"/>
        <v>0</v>
      </c>
      <c r="K800" s="37">
        <f t="shared" si="136"/>
        <v>0</v>
      </c>
      <c r="L800" s="37">
        <f t="shared" si="136"/>
        <v>4340</v>
      </c>
      <c r="M800" s="37">
        <f t="shared" si="136"/>
        <v>510</v>
      </c>
      <c r="N800" s="37">
        <f t="shared" si="136"/>
        <v>200</v>
      </c>
      <c r="O800" s="37">
        <f t="shared" si="136"/>
        <v>5129</v>
      </c>
      <c r="P800" s="37">
        <v>5634</v>
      </c>
      <c r="Q800" s="37">
        <f>SUM(Q782:Q799)</f>
        <v>1402</v>
      </c>
      <c r="R800" s="6">
        <f t="shared" si="132"/>
        <v>5608</v>
      </c>
    </row>
    <row r="801" spans="1:18" ht="24" customHeight="1" outlineLevel="1">
      <c r="A801" s="16"/>
      <c r="B801" s="16"/>
      <c r="C801" s="294" t="s">
        <v>589</v>
      </c>
      <c r="D801" s="15" t="s">
        <v>590</v>
      </c>
      <c r="E801" s="26"/>
      <c r="F801" s="17"/>
      <c r="G801" s="17"/>
      <c r="H801" s="17"/>
      <c r="I801" s="17"/>
      <c r="J801" s="17"/>
      <c r="K801" s="17"/>
      <c r="L801" s="49">
        <v>80</v>
      </c>
      <c r="M801" s="18">
        <v>0</v>
      </c>
      <c r="N801" s="18">
        <v>0</v>
      </c>
      <c r="O801" s="72">
        <f>SUM(F801:N801)</f>
        <v>80</v>
      </c>
      <c r="P801" s="72">
        <v>88</v>
      </c>
      <c r="Q801" s="72">
        <f>ROUNDDOWN(P801/4,0)</f>
        <v>22</v>
      </c>
      <c r="R801" s="6">
        <f t="shared" si="132"/>
        <v>88</v>
      </c>
    </row>
    <row r="802" spans="1:18" ht="24" customHeight="1" outlineLevel="1">
      <c r="A802" s="16"/>
      <c r="B802" s="16"/>
      <c r="C802" s="295"/>
      <c r="D802" s="288" t="s">
        <v>976</v>
      </c>
      <c r="E802" s="289"/>
      <c r="F802" s="289"/>
      <c r="G802" s="289"/>
      <c r="H802" s="289"/>
      <c r="I802" s="289"/>
      <c r="J802" s="289"/>
      <c r="K802" s="289"/>
      <c r="L802" s="289"/>
      <c r="M802" s="289"/>
      <c r="N802" s="289"/>
      <c r="O802" s="289"/>
      <c r="P802" s="289"/>
      <c r="Q802" s="289"/>
      <c r="R802" s="6">
        <f t="shared" si="132"/>
        <v>0</v>
      </c>
    </row>
    <row r="803" spans="1:18" ht="24" customHeight="1" outlineLevel="1" collapsed="1">
      <c r="A803" s="16"/>
      <c r="B803" s="16"/>
      <c r="C803" s="295"/>
      <c r="D803" s="25" t="s">
        <v>589</v>
      </c>
      <c r="E803" s="26" t="s">
        <v>32</v>
      </c>
      <c r="F803" s="17"/>
      <c r="G803" s="17"/>
      <c r="H803" s="17"/>
      <c r="I803" s="17"/>
      <c r="J803" s="17"/>
      <c r="K803" s="17"/>
      <c r="L803" s="49">
        <v>750</v>
      </c>
      <c r="M803" s="18">
        <v>60</v>
      </c>
      <c r="N803" s="18">
        <v>100</v>
      </c>
      <c r="O803" s="72">
        <f t="shared" ref="O803:O809" si="137">SUM(L803:N803)</f>
        <v>910</v>
      </c>
      <c r="P803" s="72">
        <v>1001.0000000000001</v>
      </c>
      <c r="Q803" s="72">
        <f t="shared" ref="Q803:Q809" si="138">ROUNDDOWN(P803/4,0)</f>
        <v>250</v>
      </c>
      <c r="R803" s="6">
        <f t="shared" si="132"/>
        <v>1000</v>
      </c>
    </row>
    <row r="804" spans="1:18" ht="24" customHeight="1" outlineLevel="1">
      <c r="A804" s="16"/>
      <c r="B804" s="16"/>
      <c r="C804" s="295"/>
      <c r="D804" s="25" t="s">
        <v>591</v>
      </c>
      <c r="E804" s="26" t="s">
        <v>983</v>
      </c>
      <c r="F804" s="17"/>
      <c r="G804" s="17"/>
      <c r="H804" s="17"/>
      <c r="I804" s="17"/>
      <c r="J804" s="17"/>
      <c r="K804" s="17"/>
      <c r="L804" s="49">
        <v>100</v>
      </c>
      <c r="M804" s="18">
        <v>10</v>
      </c>
      <c r="N804" s="18">
        <v>10</v>
      </c>
      <c r="O804" s="72">
        <f t="shared" si="137"/>
        <v>120</v>
      </c>
      <c r="P804" s="72">
        <v>132</v>
      </c>
      <c r="Q804" s="72">
        <f t="shared" si="138"/>
        <v>33</v>
      </c>
      <c r="R804" s="6">
        <f t="shared" si="132"/>
        <v>132</v>
      </c>
    </row>
    <row r="805" spans="1:18" ht="24" customHeight="1" outlineLevel="1">
      <c r="A805" s="16"/>
      <c r="B805" s="16"/>
      <c r="C805" s="295"/>
      <c r="D805" s="25" t="s">
        <v>592</v>
      </c>
      <c r="E805" s="26" t="s">
        <v>983</v>
      </c>
      <c r="F805" s="17"/>
      <c r="G805" s="17"/>
      <c r="H805" s="17"/>
      <c r="I805" s="17"/>
      <c r="J805" s="17"/>
      <c r="K805" s="17"/>
      <c r="L805" s="49">
        <v>119</v>
      </c>
      <c r="M805" s="18">
        <v>46</v>
      </c>
      <c r="N805" s="18">
        <v>15</v>
      </c>
      <c r="O805" s="72">
        <f t="shared" si="137"/>
        <v>180</v>
      </c>
      <c r="P805" s="72">
        <v>198.00000000000003</v>
      </c>
      <c r="Q805" s="72">
        <f t="shared" si="138"/>
        <v>49</v>
      </c>
      <c r="R805" s="6">
        <f t="shared" si="132"/>
        <v>196</v>
      </c>
    </row>
    <row r="806" spans="1:18" ht="24" customHeight="1" outlineLevel="1">
      <c r="A806" s="16"/>
      <c r="B806" s="16"/>
      <c r="C806" s="295"/>
      <c r="D806" s="25" t="s">
        <v>593</v>
      </c>
      <c r="E806" s="26" t="s">
        <v>983</v>
      </c>
      <c r="F806" s="17"/>
      <c r="G806" s="17"/>
      <c r="H806" s="17"/>
      <c r="I806" s="17"/>
      <c r="J806" s="17"/>
      <c r="K806" s="17"/>
      <c r="L806" s="49">
        <v>100</v>
      </c>
      <c r="M806" s="18">
        <v>40</v>
      </c>
      <c r="N806" s="18">
        <v>30</v>
      </c>
      <c r="O806" s="72">
        <f t="shared" si="137"/>
        <v>170</v>
      </c>
      <c r="P806" s="72">
        <v>187.00000000000003</v>
      </c>
      <c r="Q806" s="72">
        <f t="shared" si="138"/>
        <v>46</v>
      </c>
      <c r="R806" s="6">
        <f t="shared" si="132"/>
        <v>184</v>
      </c>
    </row>
    <row r="807" spans="1:18" ht="24" customHeight="1" outlineLevel="1">
      <c r="A807" s="16"/>
      <c r="B807" s="16"/>
      <c r="C807" s="295"/>
      <c r="D807" s="25" t="s">
        <v>594</v>
      </c>
      <c r="E807" s="26" t="s">
        <v>983</v>
      </c>
      <c r="F807" s="17"/>
      <c r="G807" s="17"/>
      <c r="H807" s="17"/>
      <c r="I807" s="17"/>
      <c r="J807" s="17"/>
      <c r="K807" s="17"/>
      <c r="L807" s="49">
        <v>100</v>
      </c>
      <c r="M807" s="18">
        <v>40</v>
      </c>
      <c r="N807" s="18">
        <v>30</v>
      </c>
      <c r="O807" s="72">
        <f t="shared" si="137"/>
        <v>170</v>
      </c>
      <c r="P807" s="72">
        <v>187.00000000000003</v>
      </c>
      <c r="Q807" s="72">
        <f t="shared" si="138"/>
        <v>46</v>
      </c>
      <c r="R807" s="6">
        <f t="shared" si="132"/>
        <v>184</v>
      </c>
    </row>
    <row r="808" spans="1:18" ht="24" customHeight="1" outlineLevel="1" collapsed="1">
      <c r="A808" s="16"/>
      <c r="B808" s="16"/>
      <c r="C808" s="295"/>
      <c r="D808" s="25" t="s">
        <v>595</v>
      </c>
      <c r="E808" s="26" t="s">
        <v>983</v>
      </c>
      <c r="F808" s="17"/>
      <c r="G808" s="17"/>
      <c r="H808" s="17"/>
      <c r="I808" s="17"/>
      <c r="J808" s="17"/>
      <c r="K808" s="17"/>
      <c r="L808" s="49">
        <v>100</v>
      </c>
      <c r="M808" s="18">
        <v>30</v>
      </c>
      <c r="N808" s="18">
        <v>20</v>
      </c>
      <c r="O808" s="72">
        <f t="shared" si="137"/>
        <v>150</v>
      </c>
      <c r="P808" s="72">
        <v>165</v>
      </c>
      <c r="Q808" s="72">
        <f t="shared" si="138"/>
        <v>41</v>
      </c>
      <c r="R808" s="6">
        <f t="shared" si="132"/>
        <v>164</v>
      </c>
    </row>
    <row r="809" spans="1:18" ht="24" customHeight="1" outlineLevel="1">
      <c r="A809" s="16"/>
      <c r="B809" s="16"/>
      <c r="C809" s="295"/>
      <c r="D809" s="25" t="s">
        <v>596</v>
      </c>
      <c r="E809" s="26" t="s">
        <v>983</v>
      </c>
      <c r="F809" s="17"/>
      <c r="G809" s="17"/>
      <c r="H809" s="17"/>
      <c r="I809" s="17"/>
      <c r="J809" s="17"/>
      <c r="K809" s="17"/>
      <c r="L809" s="49">
        <v>100</v>
      </c>
      <c r="M809" s="18">
        <v>40</v>
      </c>
      <c r="N809" s="18">
        <v>30</v>
      </c>
      <c r="O809" s="72">
        <f t="shared" si="137"/>
        <v>170</v>
      </c>
      <c r="P809" s="72">
        <v>187.00000000000003</v>
      </c>
      <c r="Q809" s="72">
        <f t="shared" si="138"/>
        <v>46</v>
      </c>
      <c r="R809" s="6">
        <f t="shared" si="132"/>
        <v>184</v>
      </c>
    </row>
    <row r="810" spans="1:18" ht="24" customHeight="1" outlineLevel="1">
      <c r="A810" s="16"/>
      <c r="B810" s="16"/>
      <c r="C810" s="295"/>
      <c r="D810" s="292" t="s">
        <v>978</v>
      </c>
      <c r="E810" s="293"/>
      <c r="F810" s="293"/>
      <c r="G810" s="293"/>
      <c r="H810" s="293"/>
      <c r="I810" s="293"/>
      <c r="J810" s="293"/>
      <c r="K810" s="293"/>
      <c r="L810" s="293"/>
      <c r="M810" s="293"/>
      <c r="N810" s="293"/>
      <c r="O810" s="293"/>
      <c r="P810" s="293"/>
      <c r="Q810" s="293"/>
      <c r="R810" s="6">
        <f t="shared" si="132"/>
        <v>0</v>
      </c>
    </row>
    <row r="811" spans="1:18" ht="24" customHeight="1" outlineLevel="1">
      <c r="A811" s="16"/>
      <c r="B811" s="16"/>
      <c r="C811" s="296"/>
      <c r="D811" s="15" t="s">
        <v>44</v>
      </c>
      <c r="E811" s="26" t="s">
        <v>1197</v>
      </c>
      <c r="F811" s="73"/>
      <c r="G811" s="73"/>
      <c r="H811" s="73"/>
      <c r="I811" s="73"/>
      <c r="J811" s="73"/>
      <c r="K811" s="73"/>
      <c r="L811" s="73"/>
      <c r="M811" s="18"/>
      <c r="N811" s="18"/>
      <c r="O811" s="72">
        <v>0</v>
      </c>
      <c r="P811" s="72">
        <v>0</v>
      </c>
      <c r="Q811" s="72">
        <v>0</v>
      </c>
      <c r="R811" s="6">
        <f t="shared" si="132"/>
        <v>0</v>
      </c>
    </row>
    <row r="812" spans="1:18" ht="24" customHeight="1">
      <c r="A812" s="16"/>
      <c r="B812" s="16"/>
      <c r="C812" s="91" t="s">
        <v>589</v>
      </c>
      <c r="D812" s="91" t="s">
        <v>45</v>
      </c>
      <c r="E812" s="89"/>
      <c r="F812" s="37">
        <f t="shared" ref="F812:O812" si="139">SUM(F801:F811)</f>
        <v>0</v>
      </c>
      <c r="G812" s="37">
        <f t="shared" si="139"/>
        <v>0</v>
      </c>
      <c r="H812" s="37">
        <f t="shared" si="139"/>
        <v>0</v>
      </c>
      <c r="I812" s="37">
        <f t="shared" si="139"/>
        <v>0</v>
      </c>
      <c r="J812" s="37">
        <f t="shared" si="139"/>
        <v>0</v>
      </c>
      <c r="K812" s="37">
        <f t="shared" si="139"/>
        <v>0</v>
      </c>
      <c r="L812" s="37">
        <f t="shared" si="139"/>
        <v>1449</v>
      </c>
      <c r="M812" s="37">
        <f t="shared" si="139"/>
        <v>266</v>
      </c>
      <c r="N812" s="37">
        <f t="shared" si="139"/>
        <v>235</v>
      </c>
      <c r="O812" s="37">
        <f t="shared" si="139"/>
        <v>1950</v>
      </c>
      <c r="P812" s="37">
        <v>2145</v>
      </c>
      <c r="Q812" s="37">
        <f>SUM(Q801:Q811)</f>
        <v>533</v>
      </c>
      <c r="R812" s="6">
        <f t="shared" si="132"/>
        <v>2132</v>
      </c>
    </row>
    <row r="813" spans="1:18" ht="24" customHeight="1" outlineLevel="1">
      <c r="A813" s="16"/>
      <c r="B813" s="16"/>
      <c r="C813" s="300" t="s">
        <v>597</v>
      </c>
      <c r="D813" s="15" t="s">
        <v>598</v>
      </c>
      <c r="E813" s="26"/>
      <c r="F813" s="17"/>
      <c r="G813" s="17"/>
      <c r="H813" s="17"/>
      <c r="I813" s="17"/>
      <c r="J813" s="17"/>
      <c r="K813" s="17"/>
      <c r="L813" s="49">
        <v>200</v>
      </c>
      <c r="M813" s="18"/>
      <c r="N813" s="18"/>
      <c r="O813" s="72">
        <f>SUM(F813:N813)</f>
        <v>200</v>
      </c>
      <c r="P813" s="72">
        <v>220.00000000000003</v>
      </c>
      <c r="Q813" s="72">
        <f>ROUNDDOWN(P813/4,0)</f>
        <v>55</v>
      </c>
      <c r="R813" s="6">
        <f t="shared" si="132"/>
        <v>220</v>
      </c>
    </row>
    <row r="814" spans="1:18" ht="24" customHeight="1" outlineLevel="1">
      <c r="A814" s="16"/>
      <c r="B814" s="16"/>
      <c r="C814" s="301"/>
      <c r="D814" s="288" t="s">
        <v>976</v>
      </c>
      <c r="E814" s="289"/>
      <c r="F814" s="289"/>
      <c r="G814" s="289"/>
      <c r="H814" s="289"/>
      <c r="I814" s="289"/>
      <c r="J814" s="289"/>
      <c r="K814" s="289"/>
      <c r="L814" s="289"/>
      <c r="M814" s="289"/>
      <c r="N814" s="289"/>
      <c r="O814" s="289"/>
      <c r="P814" s="289"/>
      <c r="Q814" s="289"/>
      <c r="R814" s="6">
        <f t="shared" si="132"/>
        <v>0</v>
      </c>
    </row>
    <row r="815" spans="1:18" ht="24" customHeight="1" outlineLevel="1" collapsed="1">
      <c r="A815" s="16"/>
      <c r="B815" s="16"/>
      <c r="C815" s="301"/>
      <c r="D815" s="25" t="s">
        <v>599</v>
      </c>
      <c r="E815" s="26" t="s">
        <v>59</v>
      </c>
      <c r="F815" s="17"/>
      <c r="G815" s="17"/>
      <c r="H815" s="17"/>
      <c r="I815" s="17"/>
      <c r="J815" s="17"/>
      <c r="K815" s="17"/>
      <c r="L815" s="49">
        <v>1310</v>
      </c>
      <c r="M815" s="18">
        <v>150</v>
      </c>
      <c r="N815" s="18">
        <v>340</v>
      </c>
      <c r="O815" s="72">
        <f t="shared" ref="O815:O827" si="140">SUM(L815:N815)</f>
        <v>1800</v>
      </c>
      <c r="P815" s="72">
        <v>1980.0000000000002</v>
      </c>
      <c r="Q815" s="72">
        <f t="shared" ref="Q815:Q827" si="141">ROUNDDOWN(P815/4,0)</f>
        <v>495</v>
      </c>
      <c r="R815" s="6">
        <f t="shared" si="132"/>
        <v>1980</v>
      </c>
    </row>
    <row r="816" spans="1:18" ht="24" customHeight="1" outlineLevel="1">
      <c r="A816" s="16"/>
      <c r="B816" s="16"/>
      <c r="C816" s="301"/>
      <c r="D816" s="25" t="s">
        <v>605</v>
      </c>
      <c r="E816" s="26" t="s">
        <v>989</v>
      </c>
      <c r="F816" s="17"/>
      <c r="G816" s="17"/>
      <c r="H816" s="17"/>
      <c r="I816" s="17"/>
      <c r="J816" s="17"/>
      <c r="K816" s="17"/>
      <c r="L816" s="49">
        <v>300</v>
      </c>
      <c r="M816" s="18">
        <v>170</v>
      </c>
      <c r="N816" s="18">
        <v>10</v>
      </c>
      <c r="O816" s="72">
        <f t="shared" si="140"/>
        <v>480</v>
      </c>
      <c r="P816" s="72">
        <v>528</v>
      </c>
      <c r="Q816" s="72">
        <f t="shared" si="141"/>
        <v>132</v>
      </c>
      <c r="R816" s="6">
        <f t="shared" si="132"/>
        <v>528</v>
      </c>
    </row>
    <row r="817" spans="1:18" ht="24" customHeight="1" outlineLevel="1">
      <c r="A817" s="16"/>
      <c r="B817" s="16"/>
      <c r="C817" s="301"/>
      <c r="D817" s="25" t="s">
        <v>602</v>
      </c>
      <c r="E817" s="26" t="s">
        <v>984</v>
      </c>
      <c r="F817" s="17"/>
      <c r="G817" s="17"/>
      <c r="H817" s="17"/>
      <c r="I817" s="17"/>
      <c r="J817" s="17"/>
      <c r="K817" s="17"/>
      <c r="L817" s="49">
        <v>150</v>
      </c>
      <c r="M817" s="18">
        <v>80</v>
      </c>
      <c r="N817" s="18">
        <v>120</v>
      </c>
      <c r="O817" s="72">
        <f t="shared" si="140"/>
        <v>350</v>
      </c>
      <c r="P817" s="72">
        <v>385.00000000000006</v>
      </c>
      <c r="Q817" s="72">
        <f t="shared" si="141"/>
        <v>96</v>
      </c>
      <c r="R817" s="6">
        <f t="shared" si="132"/>
        <v>384</v>
      </c>
    </row>
    <row r="818" spans="1:18" ht="24" customHeight="1" outlineLevel="1">
      <c r="A818" s="16"/>
      <c r="B818" s="16"/>
      <c r="C818" s="301"/>
      <c r="D818" s="25" t="s">
        <v>603</v>
      </c>
      <c r="E818" s="26" t="s">
        <v>984</v>
      </c>
      <c r="F818" s="17"/>
      <c r="G818" s="17"/>
      <c r="H818" s="17"/>
      <c r="I818" s="17"/>
      <c r="J818" s="17"/>
      <c r="K818" s="17"/>
      <c r="L818" s="49">
        <v>150</v>
      </c>
      <c r="M818" s="18">
        <v>20</v>
      </c>
      <c r="N818" s="18">
        <v>10</v>
      </c>
      <c r="O818" s="72">
        <f t="shared" si="140"/>
        <v>180</v>
      </c>
      <c r="P818" s="72">
        <v>198.00000000000003</v>
      </c>
      <c r="Q818" s="72">
        <f t="shared" si="141"/>
        <v>49</v>
      </c>
      <c r="R818" s="6">
        <f t="shared" si="132"/>
        <v>196</v>
      </c>
    </row>
    <row r="819" spans="1:18" ht="24" customHeight="1" outlineLevel="1">
      <c r="A819" s="16"/>
      <c r="B819" s="16"/>
      <c r="C819" s="301"/>
      <c r="D819" s="25" t="s">
        <v>606</v>
      </c>
      <c r="E819" s="26" t="s">
        <v>984</v>
      </c>
      <c r="F819" s="17"/>
      <c r="G819" s="17"/>
      <c r="H819" s="17"/>
      <c r="I819" s="17"/>
      <c r="J819" s="17"/>
      <c r="K819" s="17"/>
      <c r="L819" s="49">
        <v>150</v>
      </c>
      <c r="M819" s="18">
        <v>90</v>
      </c>
      <c r="N819" s="18">
        <v>150</v>
      </c>
      <c r="O819" s="72">
        <f t="shared" si="140"/>
        <v>390</v>
      </c>
      <c r="P819" s="72">
        <v>429.00000000000006</v>
      </c>
      <c r="Q819" s="72">
        <f t="shared" si="141"/>
        <v>107</v>
      </c>
      <c r="R819" s="6">
        <f t="shared" si="132"/>
        <v>428</v>
      </c>
    </row>
    <row r="820" spans="1:18" ht="24" customHeight="1" outlineLevel="1">
      <c r="A820" s="16"/>
      <c r="B820" s="16"/>
      <c r="C820" s="301"/>
      <c r="D820" s="25" t="s">
        <v>607</v>
      </c>
      <c r="E820" s="26" t="s">
        <v>984</v>
      </c>
      <c r="F820" s="17"/>
      <c r="G820" s="17"/>
      <c r="H820" s="17"/>
      <c r="I820" s="17"/>
      <c r="J820" s="17"/>
      <c r="K820" s="17"/>
      <c r="L820" s="49">
        <v>150</v>
      </c>
      <c r="M820" s="18">
        <v>60</v>
      </c>
      <c r="N820" s="18">
        <v>80</v>
      </c>
      <c r="O820" s="72">
        <f t="shared" si="140"/>
        <v>290</v>
      </c>
      <c r="P820" s="72">
        <v>319</v>
      </c>
      <c r="Q820" s="72">
        <f t="shared" si="141"/>
        <v>79</v>
      </c>
      <c r="R820" s="6">
        <f t="shared" si="132"/>
        <v>316</v>
      </c>
    </row>
    <row r="821" spans="1:18" ht="24" customHeight="1" outlineLevel="1">
      <c r="A821" s="16"/>
      <c r="B821" s="16"/>
      <c r="C821" s="301"/>
      <c r="D821" s="25" t="s">
        <v>609</v>
      </c>
      <c r="E821" s="26" t="s">
        <v>984</v>
      </c>
      <c r="F821" s="17"/>
      <c r="G821" s="17"/>
      <c r="H821" s="17"/>
      <c r="I821" s="17"/>
      <c r="J821" s="17"/>
      <c r="K821" s="17"/>
      <c r="L821" s="49">
        <v>200</v>
      </c>
      <c r="M821" s="18">
        <v>150</v>
      </c>
      <c r="N821" s="18">
        <v>120</v>
      </c>
      <c r="O821" s="72">
        <f t="shared" si="140"/>
        <v>470</v>
      </c>
      <c r="P821" s="72">
        <v>517</v>
      </c>
      <c r="Q821" s="72">
        <f t="shared" si="141"/>
        <v>129</v>
      </c>
      <c r="R821" s="6">
        <f t="shared" si="132"/>
        <v>516</v>
      </c>
    </row>
    <row r="822" spans="1:18" ht="24" customHeight="1" outlineLevel="1">
      <c r="A822" s="16"/>
      <c r="B822" s="16"/>
      <c r="C822" s="301"/>
      <c r="D822" s="25" t="s">
        <v>600</v>
      </c>
      <c r="E822" s="26" t="s">
        <v>983</v>
      </c>
      <c r="F822" s="17"/>
      <c r="G822" s="17"/>
      <c r="H822" s="17"/>
      <c r="I822" s="17"/>
      <c r="J822" s="17"/>
      <c r="K822" s="17"/>
      <c r="L822" s="49">
        <v>150</v>
      </c>
      <c r="M822" s="18">
        <v>50</v>
      </c>
      <c r="N822" s="18">
        <v>30</v>
      </c>
      <c r="O822" s="72">
        <f t="shared" si="140"/>
        <v>230</v>
      </c>
      <c r="P822" s="72">
        <v>253.00000000000003</v>
      </c>
      <c r="Q822" s="72">
        <f t="shared" si="141"/>
        <v>63</v>
      </c>
      <c r="R822" s="6">
        <f t="shared" si="132"/>
        <v>252</v>
      </c>
    </row>
    <row r="823" spans="1:18" ht="24" customHeight="1" outlineLevel="1">
      <c r="A823" s="16"/>
      <c r="B823" s="16"/>
      <c r="C823" s="301"/>
      <c r="D823" s="25" t="s">
        <v>601</v>
      </c>
      <c r="E823" s="26" t="s">
        <v>983</v>
      </c>
      <c r="F823" s="17"/>
      <c r="G823" s="17"/>
      <c r="H823" s="17"/>
      <c r="I823" s="17"/>
      <c r="J823" s="17"/>
      <c r="K823" s="17"/>
      <c r="L823" s="49">
        <v>150</v>
      </c>
      <c r="M823" s="18">
        <v>50</v>
      </c>
      <c r="N823" s="18">
        <v>120</v>
      </c>
      <c r="O823" s="72">
        <f t="shared" si="140"/>
        <v>320</v>
      </c>
      <c r="P823" s="72">
        <v>352</v>
      </c>
      <c r="Q823" s="72">
        <f t="shared" si="141"/>
        <v>88</v>
      </c>
      <c r="R823" s="6">
        <f t="shared" si="132"/>
        <v>352</v>
      </c>
    </row>
    <row r="824" spans="1:18" ht="24" customHeight="1" outlineLevel="1">
      <c r="A824" s="16"/>
      <c r="B824" s="16"/>
      <c r="C824" s="301"/>
      <c r="D824" s="25" t="s">
        <v>604</v>
      </c>
      <c r="E824" s="26" t="s">
        <v>983</v>
      </c>
      <c r="F824" s="17"/>
      <c r="G824" s="17"/>
      <c r="H824" s="17"/>
      <c r="I824" s="17"/>
      <c r="J824" s="17"/>
      <c r="K824" s="17"/>
      <c r="L824" s="49">
        <v>150</v>
      </c>
      <c r="M824" s="18">
        <v>40</v>
      </c>
      <c r="N824" s="18">
        <v>80</v>
      </c>
      <c r="O824" s="72">
        <f t="shared" si="140"/>
        <v>270</v>
      </c>
      <c r="P824" s="72">
        <v>297</v>
      </c>
      <c r="Q824" s="72">
        <f t="shared" si="141"/>
        <v>74</v>
      </c>
      <c r="R824" s="6">
        <f t="shared" si="132"/>
        <v>296</v>
      </c>
    </row>
    <row r="825" spans="1:18" ht="24" customHeight="1" outlineLevel="1">
      <c r="A825" s="16"/>
      <c r="B825" s="16"/>
      <c r="C825" s="301"/>
      <c r="D825" s="25" t="s">
        <v>608</v>
      </c>
      <c r="E825" s="26" t="s">
        <v>983</v>
      </c>
      <c r="F825" s="17"/>
      <c r="G825" s="17"/>
      <c r="H825" s="17"/>
      <c r="I825" s="17"/>
      <c r="J825" s="17"/>
      <c r="K825" s="17"/>
      <c r="L825" s="49">
        <v>150</v>
      </c>
      <c r="M825" s="18">
        <v>70</v>
      </c>
      <c r="N825" s="18">
        <v>50</v>
      </c>
      <c r="O825" s="72">
        <f t="shared" si="140"/>
        <v>270</v>
      </c>
      <c r="P825" s="72">
        <v>297</v>
      </c>
      <c r="Q825" s="72">
        <f t="shared" si="141"/>
        <v>74</v>
      </c>
      <c r="R825" s="6">
        <f t="shared" si="132"/>
        <v>296</v>
      </c>
    </row>
    <row r="826" spans="1:18" ht="24" customHeight="1" outlineLevel="1">
      <c r="A826" s="16"/>
      <c r="B826" s="16"/>
      <c r="C826" s="301"/>
      <c r="D826" s="25" t="s">
        <v>610</v>
      </c>
      <c r="E826" s="26" t="s">
        <v>983</v>
      </c>
      <c r="F826" s="17"/>
      <c r="G826" s="17"/>
      <c r="H826" s="17"/>
      <c r="I826" s="17"/>
      <c r="J826" s="17"/>
      <c r="K826" s="17"/>
      <c r="L826" s="49">
        <v>150</v>
      </c>
      <c r="M826" s="18">
        <v>20</v>
      </c>
      <c r="N826" s="18">
        <v>20</v>
      </c>
      <c r="O826" s="72">
        <f t="shared" si="140"/>
        <v>190</v>
      </c>
      <c r="P826" s="72">
        <v>209.00000000000003</v>
      </c>
      <c r="Q826" s="72">
        <f t="shared" si="141"/>
        <v>52</v>
      </c>
      <c r="R826" s="6">
        <f t="shared" si="132"/>
        <v>208</v>
      </c>
    </row>
    <row r="827" spans="1:18" ht="24" customHeight="1" outlineLevel="1">
      <c r="A827" s="16"/>
      <c r="B827" s="16"/>
      <c r="C827" s="301"/>
      <c r="D827" s="25" t="s">
        <v>611</v>
      </c>
      <c r="E827" s="26" t="s">
        <v>986</v>
      </c>
      <c r="F827" s="17"/>
      <c r="G827" s="17"/>
      <c r="H827" s="17"/>
      <c r="I827" s="17"/>
      <c r="J827" s="17"/>
      <c r="K827" s="17"/>
      <c r="L827" s="49">
        <v>100</v>
      </c>
      <c r="M827" s="18">
        <v>20</v>
      </c>
      <c r="N827" s="18">
        <v>15</v>
      </c>
      <c r="O827" s="72">
        <f t="shared" si="140"/>
        <v>135</v>
      </c>
      <c r="P827" s="72">
        <v>148.5</v>
      </c>
      <c r="Q827" s="72">
        <f t="shared" si="141"/>
        <v>37</v>
      </c>
      <c r="R827" s="6">
        <f t="shared" si="132"/>
        <v>148</v>
      </c>
    </row>
    <row r="828" spans="1:18" ht="24" customHeight="1" outlineLevel="1">
      <c r="A828" s="16"/>
      <c r="B828" s="16"/>
      <c r="C828" s="301"/>
      <c r="D828" s="290" t="s">
        <v>977</v>
      </c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6">
        <f t="shared" si="132"/>
        <v>0</v>
      </c>
    </row>
    <row r="829" spans="1:18" ht="24" customHeight="1" outlineLevel="1">
      <c r="A829" s="16"/>
      <c r="B829" s="16"/>
      <c r="C829" s="301"/>
      <c r="D829" s="25" t="s">
        <v>1044</v>
      </c>
      <c r="E829" s="26" t="s">
        <v>1144</v>
      </c>
      <c r="F829" s="17"/>
      <c r="G829" s="17"/>
      <c r="H829" s="17"/>
      <c r="I829" s="17"/>
      <c r="J829" s="17"/>
      <c r="K829" s="17"/>
      <c r="L829" s="49">
        <v>70</v>
      </c>
      <c r="M829" s="18"/>
      <c r="N829" s="18"/>
      <c r="O829" s="72">
        <f>SUM(L829:N829)</f>
        <v>70</v>
      </c>
      <c r="P829" s="72">
        <v>77</v>
      </c>
      <c r="Q829" s="72">
        <f>ROUNDDOWN(P829/4,0)</f>
        <v>19</v>
      </c>
      <c r="R829" s="6">
        <f t="shared" si="132"/>
        <v>76</v>
      </c>
    </row>
    <row r="830" spans="1:18" ht="24" customHeight="1" outlineLevel="1" collapsed="1">
      <c r="A830" s="16"/>
      <c r="B830" s="16"/>
      <c r="C830" s="301"/>
      <c r="D830" s="25" t="s">
        <v>1045</v>
      </c>
      <c r="E830" s="75" t="s">
        <v>1139</v>
      </c>
      <c r="F830" s="17"/>
      <c r="G830" s="17"/>
      <c r="H830" s="17"/>
      <c r="I830" s="17"/>
      <c r="J830" s="17"/>
      <c r="K830" s="17"/>
      <c r="L830" s="49">
        <v>150</v>
      </c>
      <c r="M830" s="18"/>
      <c r="N830" s="18"/>
      <c r="O830" s="72">
        <f>SUM(L830:N830)</f>
        <v>150</v>
      </c>
      <c r="P830" s="72">
        <v>165</v>
      </c>
      <c r="Q830" s="72">
        <f>ROUNDDOWN(P830/4,0)</f>
        <v>41</v>
      </c>
      <c r="R830" s="6">
        <f t="shared" si="132"/>
        <v>164</v>
      </c>
    </row>
    <row r="831" spans="1:18" ht="24" customHeight="1" outlineLevel="1">
      <c r="A831" s="16"/>
      <c r="B831" s="16"/>
      <c r="C831" s="301"/>
      <c r="D831" s="25" t="s">
        <v>1046</v>
      </c>
      <c r="E831" s="75" t="s">
        <v>1139</v>
      </c>
      <c r="F831" s="17"/>
      <c r="G831" s="17"/>
      <c r="H831" s="17"/>
      <c r="I831" s="17"/>
      <c r="J831" s="17"/>
      <c r="K831" s="17"/>
      <c r="L831" s="49">
        <v>80</v>
      </c>
      <c r="M831" s="18"/>
      <c r="N831" s="18"/>
      <c r="O831" s="72">
        <f>SUM(L831:N831)</f>
        <v>80</v>
      </c>
      <c r="P831" s="72">
        <v>88</v>
      </c>
      <c r="Q831" s="72">
        <f>ROUNDDOWN(P831/4,0)</f>
        <v>22</v>
      </c>
      <c r="R831" s="6">
        <f t="shared" si="132"/>
        <v>88</v>
      </c>
    </row>
    <row r="832" spans="1:18" ht="24" customHeight="1" outlineLevel="1">
      <c r="A832" s="16"/>
      <c r="B832" s="16"/>
      <c r="C832" s="301"/>
      <c r="D832" s="292" t="s">
        <v>978</v>
      </c>
      <c r="E832" s="293"/>
      <c r="F832" s="293"/>
      <c r="G832" s="293"/>
      <c r="H832" s="293"/>
      <c r="I832" s="293"/>
      <c r="J832" s="293"/>
      <c r="K832" s="293"/>
      <c r="L832" s="293"/>
      <c r="M832" s="293"/>
      <c r="N832" s="293"/>
      <c r="O832" s="293"/>
      <c r="P832" s="293"/>
      <c r="Q832" s="293"/>
      <c r="R832" s="6">
        <f t="shared" si="132"/>
        <v>0</v>
      </c>
    </row>
    <row r="833" spans="1:18" ht="24" customHeight="1" outlineLevel="1">
      <c r="A833" s="16"/>
      <c r="B833" s="16"/>
      <c r="C833" s="302"/>
      <c r="D833" s="31" t="s">
        <v>44</v>
      </c>
      <c r="E833" s="26" t="s">
        <v>1197</v>
      </c>
      <c r="F833" s="73"/>
      <c r="G833" s="73"/>
      <c r="H833" s="73"/>
      <c r="I833" s="73"/>
      <c r="J833" s="73"/>
      <c r="K833" s="73"/>
      <c r="L833" s="73"/>
      <c r="M833" s="18"/>
      <c r="N833" s="18"/>
      <c r="O833" s="72">
        <v>0</v>
      </c>
      <c r="P833" s="72">
        <v>0</v>
      </c>
      <c r="Q833" s="72">
        <v>0</v>
      </c>
      <c r="R833" s="6">
        <f t="shared" si="132"/>
        <v>0</v>
      </c>
    </row>
    <row r="834" spans="1:18" ht="24" customHeight="1">
      <c r="A834" s="16"/>
      <c r="B834" s="16"/>
      <c r="C834" s="91" t="s">
        <v>597</v>
      </c>
      <c r="D834" s="91" t="s">
        <v>45</v>
      </c>
      <c r="E834" s="89"/>
      <c r="F834" s="37">
        <f t="shared" ref="F834:O834" si="142">SUM(F813:F833)</f>
        <v>0</v>
      </c>
      <c r="G834" s="37">
        <f t="shared" si="142"/>
        <v>0</v>
      </c>
      <c r="H834" s="37">
        <f t="shared" si="142"/>
        <v>0</v>
      </c>
      <c r="I834" s="37">
        <f t="shared" si="142"/>
        <v>0</v>
      </c>
      <c r="J834" s="37">
        <f t="shared" si="142"/>
        <v>0</v>
      </c>
      <c r="K834" s="37">
        <f t="shared" si="142"/>
        <v>0</v>
      </c>
      <c r="L834" s="37">
        <f t="shared" si="142"/>
        <v>3760</v>
      </c>
      <c r="M834" s="37">
        <f t="shared" si="142"/>
        <v>970</v>
      </c>
      <c r="N834" s="37">
        <f t="shared" si="142"/>
        <v>1145</v>
      </c>
      <c r="O834" s="37">
        <f t="shared" si="142"/>
        <v>5875</v>
      </c>
      <c r="P834" s="37">
        <v>6462.5</v>
      </c>
      <c r="Q834" s="37">
        <f>SUM(Q813:Q833)</f>
        <v>1612</v>
      </c>
      <c r="R834" s="6">
        <f t="shared" si="132"/>
        <v>6448</v>
      </c>
    </row>
    <row r="835" spans="1:18" ht="24" customHeight="1" outlineLevel="1">
      <c r="A835" s="16"/>
      <c r="B835" s="16"/>
      <c r="C835" s="294" t="s">
        <v>612</v>
      </c>
      <c r="D835" s="15" t="s">
        <v>979</v>
      </c>
      <c r="E835" s="26"/>
      <c r="F835" s="17"/>
      <c r="G835" s="17"/>
      <c r="H835" s="17"/>
      <c r="I835" s="17"/>
      <c r="J835" s="17"/>
      <c r="K835" s="17"/>
      <c r="L835" s="49">
        <v>120</v>
      </c>
      <c r="M835" s="18">
        <v>0</v>
      </c>
      <c r="N835" s="18">
        <v>0</v>
      </c>
      <c r="O835" s="72">
        <f>SUM(F835:N835)</f>
        <v>120</v>
      </c>
      <c r="P835" s="72">
        <v>132</v>
      </c>
      <c r="Q835" s="72">
        <f>ROUNDDOWN(P835/4,0)</f>
        <v>33</v>
      </c>
      <c r="R835" s="6">
        <f t="shared" si="132"/>
        <v>132</v>
      </c>
    </row>
    <row r="836" spans="1:18" ht="24" customHeight="1" outlineLevel="1">
      <c r="A836" s="16"/>
      <c r="B836" s="16"/>
      <c r="C836" s="295"/>
      <c r="D836" s="288" t="s">
        <v>976</v>
      </c>
      <c r="E836" s="289"/>
      <c r="F836" s="289"/>
      <c r="G836" s="289"/>
      <c r="H836" s="289"/>
      <c r="I836" s="289"/>
      <c r="J836" s="289"/>
      <c r="K836" s="289"/>
      <c r="L836" s="289"/>
      <c r="M836" s="289"/>
      <c r="N836" s="289"/>
      <c r="O836" s="289"/>
      <c r="P836" s="289"/>
      <c r="Q836" s="289"/>
      <c r="R836" s="6">
        <f t="shared" si="132"/>
        <v>0</v>
      </c>
    </row>
    <row r="837" spans="1:18" ht="24" customHeight="1" outlineLevel="1" collapsed="1">
      <c r="A837" s="16"/>
      <c r="B837" s="16"/>
      <c r="C837" s="295"/>
      <c r="D837" s="25" t="s">
        <v>612</v>
      </c>
      <c r="E837" s="26" t="s">
        <v>32</v>
      </c>
      <c r="F837" s="17"/>
      <c r="G837" s="17"/>
      <c r="H837" s="17"/>
      <c r="I837" s="17"/>
      <c r="J837" s="17"/>
      <c r="K837" s="17"/>
      <c r="L837" s="49">
        <v>686</v>
      </c>
      <c r="M837" s="18">
        <v>50</v>
      </c>
      <c r="N837" s="18">
        <v>60</v>
      </c>
      <c r="O837" s="72">
        <f t="shared" ref="O837:O844" si="143">SUM(L837:N837)</f>
        <v>796</v>
      </c>
      <c r="P837" s="72">
        <v>875.6</v>
      </c>
      <c r="Q837" s="72">
        <f t="shared" ref="Q837:Q844" si="144">ROUNDDOWN(P837/4,0)</f>
        <v>218</v>
      </c>
      <c r="R837" s="6">
        <f t="shared" si="132"/>
        <v>872</v>
      </c>
    </row>
    <row r="838" spans="1:18" ht="24" customHeight="1" outlineLevel="1">
      <c r="A838" s="16"/>
      <c r="B838" s="16"/>
      <c r="C838" s="295"/>
      <c r="D838" s="25" t="s">
        <v>613</v>
      </c>
      <c r="E838" s="26" t="s">
        <v>989</v>
      </c>
      <c r="F838" s="17"/>
      <c r="G838" s="17"/>
      <c r="H838" s="17"/>
      <c r="I838" s="17"/>
      <c r="J838" s="17"/>
      <c r="K838" s="17"/>
      <c r="L838" s="49">
        <v>215</v>
      </c>
      <c r="M838" s="18">
        <v>40</v>
      </c>
      <c r="N838" s="18">
        <v>30</v>
      </c>
      <c r="O838" s="72">
        <f t="shared" si="143"/>
        <v>285</v>
      </c>
      <c r="P838" s="72">
        <v>313.5</v>
      </c>
      <c r="Q838" s="72">
        <f t="shared" si="144"/>
        <v>78</v>
      </c>
      <c r="R838" s="6">
        <f t="shared" si="132"/>
        <v>312</v>
      </c>
    </row>
    <row r="839" spans="1:18" ht="24" customHeight="1" outlineLevel="1">
      <c r="A839" s="16"/>
      <c r="B839" s="16"/>
      <c r="C839" s="295"/>
      <c r="D839" s="25" t="s">
        <v>615</v>
      </c>
      <c r="E839" s="26" t="s">
        <v>984</v>
      </c>
      <c r="F839" s="17"/>
      <c r="G839" s="17"/>
      <c r="H839" s="17"/>
      <c r="I839" s="17"/>
      <c r="J839" s="17"/>
      <c r="K839" s="17"/>
      <c r="L839" s="49">
        <v>289</v>
      </c>
      <c r="M839" s="18">
        <v>90</v>
      </c>
      <c r="N839" s="18">
        <v>167</v>
      </c>
      <c r="O839" s="72">
        <f t="shared" si="143"/>
        <v>546</v>
      </c>
      <c r="P839" s="72">
        <v>600.6</v>
      </c>
      <c r="Q839" s="72">
        <f t="shared" si="144"/>
        <v>150</v>
      </c>
      <c r="R839" s="6">
        <f t="shared" ref="R839:R903" si="145">Q839*4</f>
        <v>600</v>
      </c>
    </row>
    <row r="840" spans="1:18" ht="24" customHeight="1" outlineLevel="1">
      <c r="A840" s="16"/>
      <c r="B840" s="16"/>
      <c r="C840" s="295"/>
      <c r="D840" s="25" t="s">
        <v>617</v>
      </c>
      <c r="E840" s="26" t="s">
        <v>984</v>
      </c>
      <c r="F840" s="17"/>
      <c r="G840" s="17"/>
      <c r="H840" s="17"/>
      <c r="I840" s="17"/>
      <c r="J840" s="17"/>
      <c r="K840" s="17"/>
      <c r="L840" s="49">
        <v>175</v>
      </c>
      <c r="M840" s="18">
        <v>70</v>
      </c>
      <c r="N840" s="18">
        <v>55</v>
      </c>
      <c r="O840" s="72">
        <f t="shared" si="143"/>
        <v>300</v>
      </c>
      <c r="P840" s="72">
        <v>330</v>
      </c>
      <c r="Q840" s="72">
        <f t="shared" si="144"/>
        <v>82</v>
      </c>
      <c r="R840" s="6">
        <f t="shared" si="145"/>
        <v>328</v>
      </c>
    </row>
    <row r="841" spans="1:18" ht="24" customHeight="1" outlineLevel="1">
      <c r="A841" s="16"/>
      <c r="B841" s="16"/>
      <c r="C841" s="295"/>
      <c r="D841" s="25" t="s">
        <v>618</v>
      </c>
      <c r="E841" s="26" t="s">
        <v>984</v>
      </c>
      <c r="F841" s="17"/>
      <c r="G841" s="17"/>
      <c r="H841" s="17"/>
      <c r="I841" s="17"/>
      <c r="J841" s="17"/>
      <c r="K841" s="17"/>
      <c r="L841" s="49">
        <v>157</v>
      </c>
      <c r="M841" s="18">
        <v>60</v>
      </c>
      <c r="N841" s="18">
        <v>80</v>
      </c>
      <c r="O841" s="72">
        <f t="shared" si="143"/>
        <v>297</v>
      </c>
      <c r="P841" s="72">
        <v>326.70000000000005</v>
      </c>
      <c r="Q841" s="72">
        <f t="shared" si="144"/>
        <v>81</v>
      </c>
      <c r="R841" s="6">
        <f t="shared" si="145"/>
        <v>324</v>
      </c>
    </row>
    <row r="842" spans="1:18" ht="24" customHeight="1" outlineLevel="1">
      <c r="A842" s="16"/>
      <c r="B842" s="16"/>
      <c r="C842" s="295"/>
      <c r="D842" s="25" t="s">
        <v>614</v>
      </c>
      <c r="E842" s="26" t="s">
        <v>983</v>
      </c>
      <c r="F842" s="17"/>
      <c r="G842" s="17"/>
      <c r="H842" s="17"/>
      <c r="I842" s="17"/>
      <c r="J842" s="17"/>
      <c r="K842" s="17"/>
      <c r="L842" s="49">
        <v>172</v>
      </c>
      <c r="M842" s="18">
        <v>50</v>
      </c>
      <c r="N842" s="18">
        <v>100</v>
      </c>
      <c r="O842" s="72">
        <f t="shared" si="143"/>
        <v>322</v>
      </c>
      <c r="P842" s="72">
        <v>354.20000000000005</v>
      </c>
      <c r="Q842" s="72">
        <f t="shared" si="144"/>
        <v>88</v>
      </c>
      <c r="R842" s="6">
        <f t="shared" si="145"/>
        <v>352</v>
      </c>
    </row>
    <row r="843" spans="1:18" ht="24" customHeight="1" outlineLevel="1" collapsed="1">
      <c r="A843" s="16"/>
      <c r="B843" s="16"/>
      <c r="C843" s="295"/>
      <c r="D843" s="25" t="s">
        <v>619</v>
      </c>
      <c r="E843" s="26" t="s">
        <v>983</v>
      </c>
      <c r="F843" s="17"/>
      <c r="G843" s="17"/>
      <c r="H843" s="17"/>
      <c r="I843" s="17"/>
      <c r="J843" s="17"/>
      <c r="K843" s="17"/>
      <c r="L843" s="49">
        <v>110</v>
      </c>
      <c r="M843" s="18">
        <v>20</v>
      </c>
      <c r="N843" s="18">
        <v>35</v>
      </c>
      <c r="O843" s="72">
        <f t="shared" si="143"/>
        <v>165</v>
      </c>
      <c r="P843" s="72">
        <v>181.50000000000003</v>
      </c>
      <c r="Q843" s="72">
        <f t="shared" si="144"/>
        <v>45</v>
      </c>
      <c r="R843" s="6">
        <f t="shared" si="145"/>
        <v>180</v>
      </c>
    </row>
    <row r="844" spans="1:18" ht="24" customHeight="1" outlineLevel="1">
      <c r="A844" s="16"/>
      <c r="B844" s="16"/>
      <c r="C844" s="295"/>
      <c r="D844" s="25" t="s">
        <v>616</v>
      </c>
      <c r="E844" s="26" t="s">
        <v>986</v>
      </c>
      <c r="F844" s="17"/>
      <c r="G844" s="17"/>
      <c r="H844" s="17"/>
      <c r="I844" s="17"/>
      <c r="J844" s="17"/>
      <c r="K844" s="17"/>
      <c r="L844" s="49">
        <v>70</v>
      </c>
      <c r="M844" s="18">
        <v>20</v>
      </c>
      <c r="N844" s="18">
        <v>70</v>
      </c>
      <c r="O844" s="72">
        <f t="shared" si="143"/>
        <v>160</v>
      </c>
      <c r="P844" s="72">
        <v>176</v>
      </c>
      <c r="Q844" s="72">
        <f t="shared" si="144"/>
        <v>44</v>
      </c>
      <c r="R844" s="6">
        <f t="shared" si="145"/>
        <v>176</v>
      </c>
    </row>
    <row r="845" spans="1:18" ht="24" customHeight="1" outlineLevel="1">
      <c r="A845" s="16"/>
      <c r="B845" s="16"/>
      <c r="C845" s="295"/>
      <c r="D845" s="292" t="s">
        <v>978</v>
      </c>
      <c r="E845" s="293"/>
      <c r="F845" s="293"/>
      <c r="G845" s="293"/>
      <c r="H845" s="293"/>
      <c r="I845" s="293"/>
      <c r="J845" s="293"/>
      <c r="K845" s="293"/>
      <c r="L845" s="293"/>
      <c r="M845" s="293"/>
      <c r="N845" s="293"/>
      <c r="O845" s="293"/>
      <c r="P845" s="293"/>
      <c r="Q845" s="293"/>
      <c r="R845" s="6">
        <f t="shared" si="145"/>
        <v>0</v>
      </c>
    </row>
    <row r="846" spans="1:18" ht="24" customHeight="1" outlineLevel="1">
      <c r="A846" s="16"/>
      <c r="B846" s="16"/>
      <c r="C846" s="296"/>
      <c r="D846" s="15" t="s">
        <v>44</v>
      </c>
      <c r="E846" s="26" t="s">
        <v>1197</v>
      </c>
      <c r="F846" s="73"/>
      <c r="G846" s="73"/>
      <c r="H846" s="73"/>
      <c r="I846" s="73"/>
      <c r="J846" s="73"/>
      <c r="K846" s="73"/>
      <c r="L846" s="73"/>
      <c r="M846" s="18">
        <v>0</v>
      </c>
      <c r="N846" s="18">
        <v>0</v>
      </c>
      <c r="O846" s="72">
        <v>0</v>
      </c>
      <c r="P846" s="72">
        <v>0</v>
      </c>
      <c r="Q846" s="72">
        <v>0</v>
      </c>
      <c r="R846" s="6">
        <f t="shared" si="145"/>
        <v>0</v>
      </c>
    </row>
    <row r="847" spans="1:18" ht="24" customHeight="1">
      <c r="A847" s="16"/>
      <c r="B847" s="16"/>
      <c r="C847" s="91" t="s">
        <v>612</v>
      </c>
      <c r="D847" s="91" t="s">
        <v>45</v>
      </c>
      <c r="E847" s="89"/>
      <c r="F847" s="37">
        <f t="shared" ref="F847:O847" si="146">SUM(F835:F846)</f>
        <v>0</v>
      </c>
      <c r="G847" s="37">
        <f t="shared" si="146"/>
        <v>0</v>
      </c>
      <c r="H847" s="37">
        <f t="shared" si="146"/>
        <v>0</v>
      </c>
      <c r="I847" s="37">
        <f t="shared" si="146"/>
        <v>0</v>
      </c>
      <c r="J847" s="37">
        <f t="shared" si="146"/>
        <v>0</v>
      </c>
      <c r="K847" s="37">
        <f t="shared" si="146"/>
        <v>0</v>
      </c>
      <c r="L847" s="37">
        <f t="shared" si="146"/>
        <v>1994</v>
      </c>
      <c r="M847" s="37">
        <f t="shared" si="146"/>
        <v>400</v>
      </c>
      <c r="N847" s="37">
        <f t="shared" si="146"/>
        <v>597</v>
      </c>
      <c r="O847" s="37">
        <f t="shared" si="146"/>
        <v>2991</v>
      </c>
      <c r="P847" s="37">
        <v>3290.0999999999995</v>
      </c>
      <c r="Q847" s="37">
        <f>SUM(Q835:Q846)</f>
        <v>819</v>
      </c>
      <c r="R847" s="6">
        <f t="shared" si="145"/>
        <v>3276</v>
      </c>
    </row>
    <row r="848" spans="1:18" ht="24" customHeight="1" outlineLevel="1">
      <c r="A848" s="16"/>
      <c r="B848" s="16"/>
      <c r="C848" s="300" t="s">
        <v>620</v>
      </c>
      <c r="D848" s="15" t="s">
        <v>621</v>
      </c>
      <c r="E848" s="26"/>
      <c r="F848" s="17"/>
      <c r="G848" s="17"/>
      <c r="H848" s="17"/>
      <c r="I848" s="17"/>
      <c r="J848" s="17"/>
      <c r="K848" s="17"/>
      <c r="L848" s="49">
        <v>200</v>
      </c>
      <c r="M848" s="18"/>
      <c r="N848" s="18"/>
      <c r="O848" s="72">
        <f>SUM(F848:N848)</f>
        <v>200</v>
      </c>
      <c r="P848" s="72">
        <v>220.00000000000003</v>
      </c>
      <c r="Q848" s="72">
        <f>ROUNDDOWN(P848/4,0)</f>
        <v>55</v>
      </c>
      <c r="R848" s="6">
        <f t="shared" si="145"/>
        <v>220</v>
      </c>
    </row>
    <row r="849" spans="1:18" ht="24" customHeight="1" outlineLevel="1">
      <c r="A849" s="16"/>
      <c r="B849" s="16"/>
      <c r="C849" s="301"/>
      <c r="D849" s="288" t="s">
        <v>976</v>
      </c>
      <c r="E849" s="289"/>
      <c r="F849" s="289"/>
      <c r="G849" s="289"/>
      <c r="H849" s="289"/>
      <c r="I849" s="289"/>
      <c r="J849" s="289"/>
      <c r="K849" s="289"/>
      <c r="L849" s="289"/>
      <c r="M849" s="289"/>
      <c r="N849" s="289"/>
      <c r="O849" s="289"/>
      <c r="P849" s="289"/>
      <c r="Q849" s="289"/>
      <c r="R849" s="6">
        <f t="shared" si="145"/>
        <v>0</v>
      </c>
    </row>
    <row r="850" spans="1:18" ht="24" customHeight="1" outlineLevel="1" collapsed="1">
      <c r="A850" s="16"/>
      <c r="B850" s="16"/>
      <c r="C850" s="301"/>
      <c r="D850" s="25" t="s">
        <v>622</v>
      </c>
      <c r="E850" s="26" t="s">
        <v>32</v>
      </c>
      <c r="F850" s="17"/>
      <c r="G850" s="17"/>
      <c r="H850" s="17"/>
      <c r="I850" s="17"/>
      <c r="J850" s="17"/>
      <c r="K850" s="17"/>
      <c r="L850" s="49">
        <v>285</v>
      </c>
      <c r="M850" s="18">
        <v>60</v>
      </c>
      <c r="N850" s="18">
        <v>30</v>
      </c>
      <c r="O850" s="72">
        <f t="shared" ref="O850:O860" si="147">SUM(L850:N850)</f>
        <v>375</v>
      </c>
      <c r="P850" s="72">
        <v>412.50000000000006</v>
      </c>
      <c r="Q850" s="72">
        <f t="shared" ref="Q850:Q860" si="148">ROUNDDOWN(P850/4,0)</f>
        <v>103</v>
      </c>
      <c r="R850" s="6">
        <f t="shared" si="145"/>
        <v>412</v>
      </c>
    </row>
    <row r="851" spans="1:18" ht="24" customHeight="1" outlineLevel="1">
      <c r="A851" s="16"/>
      <c r="B851" s="16"/>
      <c r="C851" s="301"/>
      <c r="D851" s="25" t="s">
        <v>626</v>
      </c>
      <c r="E851" s="26" t="s">
        <v>984</v>
      </c>
      <c r="F851" s="17"/>
      <c r="G851" s="17"/>
      <c r="H851" s="17"/>
      <c r="I851" s="17"/>
      <c r="J851" s="17"/>
      <c r="K851" s="17"/>
      <c r="L851" s="49">
        <v>160</v>
      </c>
      <c r="M851" s="18">
        <v>90</v>
      </c>
      <c r="N851" s="18">
        <v>20</v>
      </c>
      <c r="O851" s="72">
        <f t="shared" si="147"/>
        <v>270</v>
      </c>
      <c r="P851" s="72">
        <v>297</v>
      </c>
      <c r="Q851" s="72">
        <f t="shared" si="148"/>
        <v>74</v>
      </c>
      <c r="R851" s="6">
        <f t="shared" si="145"/>
        <v>296</v>
      </c>
    </row>
    <row r="852" spans="1:18" ht="24" customHeight="1" outlineLevel="1">
      <c r="A852" s="16"/>
      <c r="B852" s="16"/>
      <c r="C852" s="301"/>
      <c r="D852" s="25" t="s">
        <v>627</v>
      </c>
      <c r="E852" s="26" t="s">
        <v>984</v>
      </c>
      <c r="F852" s="17"/>
      <c r="G852" s="17"/>
      <c r="H852" s="17"/>
      <c r="I852" s="17"/>
      <c r="J852" s="17"/>
      <c r="K852" s="17"/>
      <c r="L852" s="49">
        <v>160</v>
      </c>
      <c r="M852" s="18">
        <v>90</v>
      </c>
      <c r="N852" s="18">
        <v>20</v>
      </c>
      <c r="O852" s="72">
        <f t="shared" si="147"/>
        <v>270</v>
      </c>
      <c r="P852" s="72">
        <v>297</v>
      </c>
      <c r="Q852" s="72">
        <f t="shared" si="148"/>
        <v>74</v>
      </c>
      <c r="R852" s="6">
        <f t="shared" si="145"/>
        <v>296</v>
      </c>
    </row>
    <row r="853" spans="1:18" ht="24" customHeight="1" outlineLevel="1">
      <c r="A853" s="16"/>
      <c r="B853" s="16"/>
      <c r="C853" s="301"/>
      <c r="D853" s="25" t="s">
        <v>628</v>
      </c>
      <c r="E853" s="26" t="s">
        <v>984</v>
      </c>
      <c r="F853" s="17"/>
      <c r="G853" s="17"/>
      <c r="H853" s="17"/>
      <c r="I853" s="17"/>
      <c r="J853" s="17"/>
      <c r="K853" s="17"/>
      <c r="L853" s="49">
        <v>150</v>
      </c>
      <c r="M853" s="18">
        <v>90</v>
      </c>
      <c r="N853" s="18">
        <v>20</v>
      </c>
      <c r="O853" s="72">
        <f t="shared" si="147"/>
        <v>260</v>
      </c>
      <c r="P853" s="72">
        <v>286</v>
      </c>
      <c r="Q853" s="72">
        <f t="shared" si="148"/>
        <v>71</v>
      </c>
      <c r="R853" s="6">
        <f t="shared" si="145"/>
        <v>284</v>
      </c>
    </row>
    <row r="854" spans="1:18" ht="24" customHeight="1" outlineLevel="1">
      <c r="A854" s="16"/>
      <c r="B854" s="16"/>
      <c r="C854" s="301"/>
      <c r="D854" s="25" t="s">
        <v>624</v>
      </c>
      <c r="E854" s="26" t="s">
        <v>983</v>
      </c>
      <c r="F854" s="17"/>
      <c r="G854" s="17"/>
      <c r="H854" s="17"/>
      <c r="I854" s="17"/>
      <c r="J854" s="17"/>
      <c r="K854" s="17"/>
      <c r="L854" s="49">
        <v>110</v>
      </c>
      <c r="M854" s="18">
        <v>80</v>
      </c>
      <c r="N854" s="18">
        <v>20</v>
      </c>
      <c r="O854" s="72">
        <f t="shared" si="147"/>
        <v>210</v>
      </c>
      <c r="P854" s="72">
        <v>231.00000000000003</v>
      </c>
      <c r="Q854" s="72">
        <f t="shared" si="148"/>
        <v>57</v>
      </c>
      <c r="R854" s="6">
        <f t="shared" si="145"/>
        <v>228</v>
      </c>
    </row>
    <row r="855" spans="1:18" ht="24" customHeight="1" outlineLevel="1">
      <c r="A855" s="16"/>
      <c r="B855" s="16"/>
      <c r="C855" s="301"/>
      <c r="D855" s="25" t="s">
        <v>625</v>
      </c>
      <c r="E855" s="26" t="s">
        <v>983</v>
      </c>
      <c r="F855" s="17"/>
      <c r="G855" s="17"/>
      <c r="H855" s="17"/>
      <c r="I855" s="17"/>
      <c r="J855" s="17"/>
      <c r="K855" s="17"/>
      <c r="L855" s="49">
        <v>150</v>
      </c>
      <c r="M855" s="18">
        <v>30</v>
      </c>
      <c r="N855" s="18">
        <v>20</v>
      </c>
      <c r="O855" s="72">
        <f t="shared" si="147"/>
        <v>200</v>
      </c>
      <c r="P855" s="72">
        <v>220.00000000000003</v>
      </c>
      <c r="Q855" s="72">
        <f t="shared" si="148"/>
        <v>55</v>
      </c>
      <c r="R855" s="6">
        <f t="shared" si="145"/>
        <v>220</v>
      </c>
    </row>
    <row r="856" spans="1:18" ht="24" customHeight="1" outlineLevel="1">
      <c r="A856" s="16"/>
      <c r="B856" s="16"/>
      <c r="C856" s="301"/>
      <c r="D856" s="25" t="s">
        <v>629</v>
      </c>
      <c r="E856" s="26" t="s">
        <v>983</v>
      </c>
      <c r="F856" s="17"/>
      <c r="G856" s="17"/>
      <c r="H856" s="17"/>
      <c r="I856" s="17"/>
      <c r="J856" s="17"/>
      <c r="K856" s="17"/>
      <c r="L856" s="49">
        <v>120</v>
      </c>
      <c r="M856" s="18">
        <v>90</v>
      </c>
      <c r="N856" s="18">
        <v>20</v>
      </c>
      <c r="O856" s="72">
        <f t="shared" si="147"/>
        <v>230</v>
      </c>
      <c r="P856" s="72">
        <v>253.00000000000003</v>
      </c>
      <c r="Q856" s="72">
        <f t="shared" si="148"/>
        <v>63</v>
      </c>
      <c r="R856" s="6">
        <f t="shared" si="145"/>
        <v>252</v>
      </c>
    </row>
    <row r="857" spans="1:18" ht="24" customHeight="1" outlineLevel="1">
      <c r="A857" s="16"/>
      <c r="B857" s="16"/>
      <c r="C857" s="301"/>
      <c r="D857" s="25" t="s">
        <v>631</v>
      </c>
      <c r="E857" s="26" t="s">
        <v>983</v>
      </c>
      <c r="F857" s="17"/>
      <c r="G857" s="17"/>
      <c r="H857" s="17"/>
      <c r="I857" s="17"/>
      <c r="J857" s="17"/>
      <c r="K857" s="17"/>
      <c r="L857" s="49">
        <v>100</v>
      </c>
      <c r="M857" s="18">
        <v>60</v>
      </c>
      <c r="N857" s="18">
        <v>20</v>
      </c>
      <c r="O857" s="72">
        <f t="shared" si="147"/>
        <v>180</v>
      </c>
      <c r="P857" s="72">
        <v>198.00000000000003</v>
      </c>
      <c r="Q857" s="72">
        <f t="shared" si="148"/>
        <v>49</v>
      </c>
      <c r="R857" s="6">
        <f t="shared" si="145"/>
        <v>196</v>
      </c>
    </row>
    <row r="858" spans="1:18" ht="24" customHeight="1" outlineLevel="1">
      <c r="A858" s="16"/>
      <c r="B858" s="16"/>
      <c r="C858" s="301"/>
      <c r="D858" s="25" t="s">
        <v>632</v>
      </c>
      <c r="E858" s="26" t="s">
        <v>983</v>
      </c>
      <c r="F858" s="17"/>
      <c r="G858" s="17"/>
      <c r="H858" s="17"/>
      <c r="I858" s="17"/>
      <c r="J858" s="17"/>
      <c r="K858" s="17"/>
      <c r="L858" s="49">
        <v>100</v>
      </c>
      <c r="M858" s="18">
        <v>60</v>
      </c>
      <c r="N858" s="18">
        <v>20</v>
      </c>
      <c r="O858" s="72">
        <f t="shared" si="147"/>
        <v>180</v>
      </c>
      <c r="P858" s="72">
        <v>198.00000000000003</v>
      </c>
      <c r="Q858" s="72">
        <f t="shared" si="148"/>
        <v>49</v>
      </c>
      <c r="R858" s="6">
        <f t="shared" si="145"/>
        <v>196</v>
      </c>
    </row>
    <row r="859" spans="1:18" ht="24" customHeight="1" outlineLevel="1">
      <c r="A859" s="16"/>
      <c r="B859" s="16"/>
      <c r="C859" s="301"/>
      <c r="D859" s="25" t="s">
        <v>623</v>
      </c>
      <c r="E859" s="26" t="s">
        <v>986</v>
      </c>
      <c r="F859" s="17"/>
      <c r="G859" s="17"/>
      <c r="H859" s="17"/>
      <c r="I859" s="17"/>
      <c r="J859" s="17"/>
      <c r="K859" s="17"/>
      <c r="L859" s="49">
        <v>100</v>
      </c>
      <c r="M859" s="18">
        <v>90</v>
      </c>
      <c r="N859" s="18">
        <v>20</v>
      </c>
      <c r="O859" s="72">
        <f t="shared" si="147"/>
        <v>210</v>
      </c>
      <c r="P859" s="72">
        <v>231.00000000000003</v>
      </c>
      <c r="Q859" s="72">
        <f t="shared" si="148"/>
        <v>57</v>
      </c>
      <c r="R859" s="6">
        <f t="shared" si="145"/>
        <v>228</v>
      </c>
    </row>
    <row r="860" spans="1:18" ht="24" customHeight="1" outlineLevel="1">
      <c r="A860" s="16"/>
      <c r="B860" s="16"/>
      <c r="C860" s="301"/>
      <c r="D860" s="25" t="s">
        <v>630</v>
      </c>
      <c r="E860" s="26" t="s">
        <v>986</v>
      </c>
      <c r="F860" s="17"/>
      <c r="G860" s="17"/>
      <c r="H860" s="17"/>
      <c r="I860" s="17"/>
      <c r="J860" s="17"/>
      <c r="K860" s="17"/>
      <c r="L860" s="49">
        <v>100</v>
      </c>
      <c r="M860" s="18">
        <v>70</v>
      </c>
      <c r="N860" s="18">
        <v>20</v>
      </c>
      <c r="O860" s="72">
        <f t="shared" si="147"/>
        <v>190</v>
      </c>
      <c r="P860" s="72">
        <v>209.00000000000003</v>
      </c>
      <c r="Q860" s="72">
        <f t="shared" si="148"/>
        <v>52</v>
      </c>
      <c r="R860" s="6">
        <f t="shared" si="145"/>
        <v>208</v>
      </c>
    </row>
    <row r="861" spans="1:18" ht="24" customHeight="1" outlineLevel="1">
      <c r="A861" s="16"/>
      <c r="B861" s="16"/>
      <c r="C861" s="301"/>
      <c r="D861" s="292" t="s">
        <v>978</v>
      </c>
      <c r="E861" s="293"/>
      <c r="F861" s="293"/>
      <c r="G861" s="293"/>
      <c r="H861" s="293"/>
      <c r="I861" s="293"/>
      <c r="J861" s="293"/>
      <c r="K861" s="293"/>
      <c r="L861" s="293"/>
      <c r="M861" s="293"/>
      <c r="N861" s="293"/>
      <c r="O861" s="293"/>
      <c r="P861" s="293"/>
      <c r="Q861" s="293"/>
      <c r="R861" s="6">
        <f t="shared" si="145"/>
        <v>0</v>
      </c>
    </row>
    <row r="862" spans="1:18" ht="24" customHeight="1" outlineLevel="1">
      <c r="A862" s="16"/>
      <c r="B862" s="16"/>
      <c r="C862" s="302"/>
      <c r="D862" s="15" t="s">
        <v>44</v>
      </c>
      <c r="E862" s="26" t="s">
        <v>1197</v>
      </c>
      <c r="F862" s="73"/>
      <c r="G862" s="73"/>
      <c r="H862" s="73"/>
      <c r="I862" s="73"/>
      <c r="J862" s="73"/>
      <c r="K862" s="73"/>
      <c r="L862" s="73"/>
      <c r="M862" s="18"/>
      <c r="N862" s="18"/>
      <c r="O862" s="72">
        <v>0</v>
      </c>
      <c r="P862" s="72">
        <v>0</v>
      </c>
      <c r="Q862" s="72">
        <v>0</v>
      </c>
      <c r="R862" s="6">
        <f t="shared" si="145"/>
        <v>0</v>
      </c>
    </row>
    <row r="863" spans="1:18" ht="24" customHeight="1">
      <c r="A863" s="16"/>
      <c r="B863" s="16"/>
      <c r="C863" s="91" t="s">
        <v>620</v>
      </c>
      <c r="D863" s="91" t="s">
        <v>45</v>
      </c>
      <c r="E863" s="89"/>
      <c r="F863" s="37">
        <f t="shared" ref="F863:O863" si="149">SUM(F848:F862)</f>
        <v>0</v>
      </c>
      <c r="G863" s="37">
        <f t="shared" si="149"/>
        <v>0</v>
      </c>
      <c r="H863" s="37">
        <f t="shared" si="149"/>
        <v>0</v>
      </c>
      <c r="I863" s="37">
        <f t="shared" si="149"/>
        <v>0</v>
      </c>
      <c r="J863" s="37">
        <f t="shared" si="149"/>
        <v>0</v>
      </c>
      <c r="K863" s="37">
        <f t="shared" si="149"/>
        <v>0</v>
      </c>
      <c r="L863" s="37">
        <f t="shared" si="149"/>
        <v>1735</v>
      </c>
      <c r="M863" s="37">
        <f t="shared" si="149"/>
        <v>810</v>
      </c>
      <c r="N863" s="37">
        <f t="shared" si="149"/>
        <v>230</v>
      </c>
      <c r="O863" s="37">
        <f t="shared" si="149"/>
        <v>2775</v>
      </c>
      <c r="P863" s="37">
        <v>3052.5</v>
      </c>
      <c r="Q863" s="37">
        <f>SUM(Q848:Q862)</f>
        <v>759</v>
      </c>
      <c r="R863" s="6">
        <f t="shared" si="145"/>
        <v>3036</v>
      </c>
    </row>
    <row r="864" spans="1:18" ht="24" customHeight="1" outlineLevel="1">
      <c r="A864" s="16"/>
      <c r="B864" s="16"/>
      <c r="C864" s="300" t="s">
        <v>633</v>
      </c>
      <c r="D864" s="15" t="s">
        <v>634</v>
      </c>
      <c r="E864" s="26"/>
      <c r="F864" s="17"/>
      <c r="G864" s="17"/>
      <c r="H864" s="17"/>
      <c r="I864" s="17"/>
      <c r="J864" s="17"/>
      <c r="K864" s="17"/>
      <c r="L864" s="49">
        <v>100</v>
      </c>
      <c r="M864" s="18"/>
      <c r="N864" s="18"/>
      <c r="O864" s="72">
        <f>SUM(F864:N864)</f>
        <v>100</v>
      </c>
      <c r="P864" s="72">
        <v>110.00000000000001</v>
      </c>
      <c r="Q864" s="72">
        <f>ROUNDDOWN(P864/4,0)</f>
        <v>27</v>
      </c>
      <c r="R864" s="6">
        <f t="shared" si="145"/>
        <v>108</v>
      </c>
    </row>
    <row r="865" spans="1:18" ht="24" customHeight="1" outlineLevel="1">
      <c r="A865" s="16"/>
      <c r="B865" s="16"/>
      <c r="C865" s="301"/>
      <c r="D865" s="288" t="s">
        <v>976</v>
      </c>
      <c r="E865" s="289"/>
      <c r="F865" s="289"/>
      <c r="G865" s="289"/>
      <c r="H865" s="289"/>
      <c r="I865" s="289"/>
      <c r="J865" s="289"/>
      <c r="K865" s="289"/>
      <c r="L865" s="289"/>
      <c r="M865" s="289"/>
      <c r="N865" s="289"/>
      <c r="O865" s="289"/>
      <c r="P865" s="289"/>
      <c r="Q865" s="289"/>
      <c r="R865" s="6">
        <f t="shared" si="145"/>
        <v>0</v>
      </c>
    </row>
    <row r="866" spans="1:18" ht="24" customHeight="1" outlineLevel="1" collapsed="1">
      <c r="A866" s="16"/>
      <c r="B866" s="16"/>
      <c r="C866" s="301"/>
      <c r="D866" s="25" t="s">
        <v>635</v>
      </c>
      <c r="E866" s="26" t="s">
        <v>32</v>
      </c>
      <c r="F866" s="17"/>
      <c r="G866" s="17"/>
      <c r="H866" s="17"/>
      <c r="I866" s="17"/>
      <c r="J866" s="17"/>
      <c r="K866" s="17"/>
      <c r="L866" s="49">
        <v>600</v>
      </c>
      <c r="M866" s="18">
        <v>80</v>
      </c>
      <c r="N866" s="18">
        <v>300</v>
      </c>
      <c r="O866" s="72">
        <f t="shared" ref="O866:O874" si="150">SUM(L866:N866)</f>
        <v>980</v>
      </c>
      <c r="P866" s="72">
        <v>1078</v>
      </c>
      <c r="Q866" s="72">
        <f t="shared" ref="Q866:Q874" si="151">ROUNDDOWN(P866/4,0)</f>
        <v>269</v>
      </c>
      <c r="R866" s="6">
        <f t="shared" si="145"/>
        <v>1076</v>
      </c>
    </row>
    <row r="867" spans="1:18" ht="24" customHeight="1" outlineLevel="1">
      <c r="A867" s="16"/>
      <c r="B867" s="16"/>
      <c r="C867" s="301"/>
      <c r="D867" s="25" t="s">
        <v>638</v>
      </c>
      <c r="E867" s="26" t="s">
        <v>989</v>
      </c>
      <c r="F867" s="17"/>
      <c r="G867" s="17"/>
      <c r="H867" s="17"/>
      <c r="I867" s="17"/>
      <c r="J867" s="17"/>
      <c r="K867" s="17"/>
      <c r="L867" s="49">
        <v>200</v>
      </c>
      <c r="M867" s="18">
        <v>50</v>
      </c>
      <c r="N867" s="18">
        <v>40</v>
      </c>
      <c r="O867" s="72">
        <f t="shared" si="150"/>
        <v>290</v>
      </c>
      <c r="P867" s="72">
        <v>319</v>
      </c>
      <c r="Q867" s="72">
        <f t="shared" si="151"/>
        <v>79</v>
      </c>
      <c r="R867" s="6">
        <f t="shared" si="145"/>
        <v>316</v>
      </c>
    </row>
    <row r="868" spans="1:18" ht="24" customHeight="1" outlineLevel="1">
      <c r="A868" s="16"/>
      <c r="B868" s="16"/>
      <c r="C868" s="301"/>
      <c r="D868" s="25" t="s">
        <v>639</v>
      </c>
      <c r="E868" s="26" t="s">
        <v>989</v>
      </c>
      <c r="F868" s="17"/>
      <c r="G868" s="17"/>
      <c r="H868" s="17"/>
      <c r="I868" s="17"/>
      <c r="J868" s="17"/>
      <c r="K868" s="17"/>
      <c r="L868" s="49">
        <v>234</v>
      </c>
      <c r="M868" s="18">
        <v>100</v>
      </c>
      <c r="N868" s="18">
        <v>25</v>
      </c>
      <c r="O868" s="72">
        <f t="shared" si="150"/>
        <v>359</v>
      </c>
      <c r="P868" s="72">
        <v>394.90000000000003</v>
      </c>
      <c r="Q868" s="72">
        <f t="shared" si="151"/>
        <v>98</v>
      </c>
      <c r="R868" s="6">
        <f t="shared" si="145"/>
        <v>392</v>
      </c>
    </row>
    <row r="869" spans="1:18" ht="24" customHeight="1" outlineLevel="1">
      <c r="A869" s="16"/>
      <c r="B869" s="16"/>
      <c r="C869" s="301"/>
      <c r="D869" s="25" t="s">
        <v>640</v>
      </c>
      <c r="E869" s="26" t="s">
        <v>984</v>
      </c>
      <c r="F869" s="17"/>
      <c r="G869" s="17"/>
      <c r="H869" s="17"/>
      <c r="I869" s="17"/>
      <c r="J869" s="17"/>
      <c r="K869" s="17"/>
      <c r="L869" s="49">
        <v>110</v>
      </c>
      <c r="M869" s="18">
        <v>60</v>
      </c>
      <c r="N869" s="18">
        <v>30</v>
      </c>
      <c r="O869" s="72">
        <f t="shared" si="150"/>
        <v>200</v>
      </c>
      <c r="P869" s="72">
        <v>220.00000000000003</v>
      </c>
      <c r="Q869" s="72">
        <f t="shared" si="151"/>
        <v>55</v>
      </c>
      <c r="R869" s="6">
        <f t="shared" si="145"/>
        <v>220</v>
      </c>
    </row>
    <row r="870" spans="1:18" ht="24" customHeight="1" outlineLevel="1" collapsed="1">
      <c r="A870" s="16"/>
      <c r="B870" s="16"/>
      <c r="C870" s="301"/>
      <c r="D870" s="25" t="s">
        <v>641</v>
      </c>
      <c r="E870" s="26" t="s">
        <v>984</v>
      </c>
      <c r="F870" s="17"/>
      <c r="G870" s="17"/>
      <c r="H870" s="17"/>
      <c r="I870" s="17"/>
      <c r="J870" s="17"/>
      <c r="K870" s="17"/>
      <c r="L870" s="49">
        <v>110</v>
      </c>
      <c r="M870" s="18">
        <v>30</v>
      </c>
      <c r="N870" s="18">
        <v>30</v>
      </c>
      <c r="O870" s="72">
        <f t="shared" si="150"/>
        <v>170</v>
      </c>
      <c r="P870" s="72">
        <v>187.00000000000003</v>
      </c>
      <c r="Q870" s="72">
        <f t="shared" si="151"/>
        <v>46</v>
      </c>
      <c r="R870" s="6">
        <f t="shared" si="145"/>
        <v>184</v>
      </c>
    </row>
    <row r="871" spans="1:18" ht="24" customHeight="1" outlineLevel="1">
      <c r="A871" s="16"/>
      <c r="B871" s="16"/>
      <c r="C871" s="301"/>
      <c r="D871" s="25" t="s">
        <v>636</v>
      </c>
      <c r="E871" s="26" t="s">
        <v>984</v>
      </c>
      <c r="F871" s="17"/>
      <c r="G871" s="17"/>
      <c r="H871" s="17"/>
      <c r="I871" s="17"/>
      <c r="J871" s="17"/>
      <c r="K871" s="17"/>
      <c r="L871" s="49">
        <v>100</v>
      </c>
      <c r="M871" s="18">
        <v>20</v>
      </c>
      <c r="N871" s="18">
        <v>20</v>
      </c>
      <c r="O871" s="72">
        <f t="shared" si="150"/>
        <v>140</v>
      </c>
      <c r="P871" s="72">
        <v>154</v>
      </c>
      <c r="Q871" s="72">
        <f t="shared" si="151"/>
        <v>38</v>
      </c>
      <c r="R871" s="6">
        <f t="shared" si="145"/>
        <v>152</v>
      </c>
    </row>
    <row r="872" spans="1:18" ht="24" customHeight="1" outlineLevel="1">
      <c r="A872" s="16"/>
      <c r="B872" s="16"/>
      <c r="C872" s="301"/>
      <c r="D872" s="25" t="s">
        <v>637</v>
      </c>
      <c r="E872" s="26" t="s">
        <v>983</v>
      </c>
      <c r="F872" s="17"/>
      <c r="G872" s="17"/>
      <c r="H872" s="17"/>
      <c r="I872" s="17"/>
      <c r="J872" s="17"/>
      <c r="K872" s="17"/>
      <c r="L872" s="49">
        <v>110</v>
      </c>
      <c r="M872" s="18">
        <v>20</v>
      </c>
      <c r="N872" s="18">
        <v>20</v>
      </c>
      <c r="O872" s="72">
        <f t="shared" si="150"/>
        <v>150</v>
      </c>
      <c r="P872" s="72">
        <v>165</v>
      </c>
      <c r="Q872" s="72">
        <f t="shared" si="151"/>
        <v>41</v>
      </c>
      <c r="R872" s="6">
        <f t="shared" si="145"/>
        <v>164</v>
      </c>
    </row>
    <row r="873" spans="1:18" ht="24" customHeight="1" outlineLevel="1">
      <c r="A873" s="16"/>
      <c r="B873" s="16"/>
      <c r="C873" s="301"/>
      <c r="D873" s="25" t="s">
        <v>642</v>
      </c>
      <c r="E873" s="26" t="s">
        <v>983</v>
      </c>
      <c r="F873" s="17"/>
      <c r="G873" s="17"/>
      <c r="H873" s="17"/>
      <c r="I873" s="17"/>
      <c r="J873" s="17"/>
      <c r="K873" s="17"/>
      <c r="L873" s="49">
        <v>150</v>
      </c>
      <c r="M873" s="18">
        <v>50</v>
      </c>
      <c r="N873" s="18">
        <v>40</v>
      </c>
      <c r="O873" s="72">
        <f t="shared" si="150"/>
        <v>240</v>
      </c>
      <c r="P873" s="72">
        <v>264</v>
      </c>
      <c r="Q873" s="72">
        <f t="shared" si="151"/>
        <v>66</v>
      </c>
      <c r="R873" s="6">
        <f t="shared" si="145"/>
        <v>264</v>
      </c>
    </row>
    <row r="874" spans="1:18" ht="24" customHeight="1" outlineLevel="1">
      <c r="A874" s="16"/>
      <c r="B874" s="16"/>
      <c r="C874" s="301"/>
      <c r="D874" s="25" t="s">
        <v>643</v>
      </c>
      <c r="E874" s="26" t="s">
        <v>983</v>
      </c>
      <c r="F874" s="17">
        <v>3</v>
      </c>
      <c r="G874" s="17">
        <v>43</v>
      </c>
      <c r="H874" s="17">
        <v>5</v>
      </c>
      <c r="I874" s="17">
        <v>4</v>
      </c>
      <c r="J874" s="17">
        <v>7</v>
      </c>
      <c r="K874" s="17">
        <v>108</v>
      </c>
      <c r="L874" s="49">
        <f>SUM(F874:K874)</f>
        <v>170</v>
      </c>
      <c r="M874" s="18">
        <v>30</v>
      </c>
      <c r="N874" s="18">
        <v>20</v>
      </c>
      <c r="O874" s="72">
        <f t="shared" si="150"/>
        <v>220</v>
      </c>
      <c r="P874" s="72">
        <v>242.00000000000003</v>
      </c>
      <c r="Q874" s="72">
        <f t="shared" si="151"/>
        <v>60</v>
      </c>
      <c r="R874" s="6">
        <f t="shared" si="145"/>
        <v>240</v>
      </c>
    </row>
    <row r="875" spans="1:18" ht="24" customHeight="1" outlineLevel="1">
      <c r="A875" s="16"/>
      <c r="B875" s="16"/>
      <c r="C875" s="301"/>
      <c r="D875" s="292" t="s">
        <v>978</v>
      </c>
      <c r="E875" s="293"/>
      <c r="F875" s="293"/>
      <c r="G875" s="293"/>
      <c r="H875" s="293"/>
      <c r="I875" s="293"/>
      <c r="J875" s="293"/>
      <c r="K875" s="293"/>
      <c r="L875" s="293"/>
      <c r="M875" s="293"/>
      <c r="N875" s="293"/>
      <c r="O875" s="293"/>
      <c r="P875" s="293"/>
      <c r="Q875" s="293"/>
      <c r="R875" s="6">
        <f t="shared" si="145"/>
        <v>0</v>
      </c>
    </row>
    <row r="876" spans="1:18" ht="24" customHeight="1" outlineLevel="1">
      <c r="A876" s="16"/>
      <c r="B876" s="16"/>
      <c r="C876" s="302"/>
      <c r="D876" s="15" t="s">
        <v>44</v>
      </c>
      <c r="E876" s="26" t="s">
        <v>1197</v>
      </c>
      <c r="F876" s="73"/>
      <c r="G876" s="73"/>
      <c r="H876" s="73"/>
      <c r="I876" s="73"/>
      <c r="J876" s="73"/>
      <c r="K876" s="73"/>
      <c r="L876" s="73"/>
      <c r="M876" s="18"/>
      <c r="N876" s="18">
        <v>50</v>
      </c>
      <c r="O876" s="72">
        <v>50</v>
      </c>
      <c r="P876" s="72">
        <v>50</v>
      </c>
      <c r="Q876" s="72">
        <v>50</v>
      </c>
      <c r="R876" s="6">
        <f t="shared" si="145"/>
        <v>200</v>
      </c>
    </row>
    <row r="877" spans="1:18" ht="24" customHeight="1">
      <c r="A877" s="16"/>
      <c r="B877" s="16"/>
      <c r="C877" s="91" t="s">
        <v>633</v>
      </c>
      <c r="D877" s="91" t="s">
        <v>45</v>
      </c>
      <c r="E877" s="89"/>
      <c r="F877" s="37">
        <f t="shared" ref="F877:O877" si="152">SUM(F864:F876)</f>
        <v>3</v>
      </c>
      <c r="G877" s="37">
        <f t="shared" si="152"/>
        <v>43</v>
      </c>
      <c r="H877" s="37">
        <f t="shared" si="152"/>
        <v>5</v>
      </c>
      <c r="I877" s="37">
        <f t="shared" si="152"/>
        <v>4</v>
      </c>
      <c r="J877" s="37">
        <f t="shared" si="152"/>
        <v>7</v>
      </c>
      <c r="K877" s="37">
        <f t="shared" si="152"/>
        <v>108</v>
      </c>
      <c r="L877" s="37">
        <f t="shared" si="152"/>
        <v>1884</v>
      </c>
      <c r="M877" s="37">
        <f t="shared" si="152"/>
        <v>440</v>
      </c>
      <c r="N877" s="37">
        <f t="shared" si="152"/>
        <v>575</v>
      </c>
      <c r="O877" s="37">
        <f t="shared" si="152"/>
        <v>2899</v>
      </c>
      <c r="P877" s="37">
        <v>3183.9</v>
      </c>
      <c r="Q877" s="37">
        <f>SUM(Q864:Q876)</f>
        <v>829</v>
      </c>
      <c r="R877" s="6">
        <f t="shared" si="145"/>
        <v>3316</v>
      </c>
    </row>
    <row r="878" spans="1:18" ht="24" customHeight="1" outlineLevel="1">
      <c r="A878" s="16"/>
      <c r="B878" s="16"/>
      <c r="C878" s="310" t="s">
        <v>103</v>
      </c>
      <c r="D878" s="15" t="s">
        <v>104</v>
      </c>
      <c r="E878" s="26"/>
      <c r="F878" s="17"/>
      <c r="G878" s="17"/>
      <c r="H878" s="17"/>
      <c r="I878" s="17"/>
      <c r="J878" s="17"/>
      <c r="K878" s="17"/>
      <c r="L878" s="49">
        <v>140</v>
      </c>
      <c r="M878" s="18"/>
      <c r="N878" s="18"/>
      <c r="O878" s="72">
        <f>SUM(L878:N878)</f>
        <v>140</v>
      </c>
      <c r="P878" s="72">
        <v>154</v>
      </c>
      <c r="Q878" s="72">
        <f>ROUNDDOWN(P878/4,0)</f>
        <v>38</v>
      </c>
      <c r="R878" s="6">
        <f t="shared" si="145"/>
        <v>152</v>
      </c>
    </row>
    <row r="879" spans="1:18" ht="24" customHeight="1" outlineLevel="1">
      <c r="A879" s="16"/>
      <c r="B879" s="16"/>
      <c r="C879" s="310"/>
      <c r="D879" s="288" t="s">
        <v>976</v>
      </c>
      <c r="E879" s="289"/>
      <c r="F879" s="289"/>
      <c r="G879" s="289"/>
      <c r="H879" s="289"/>
      <c r="I879" s="289"/>
      <c r="J879" s="289"/>
      <c r="K879" s="289"/>
      <c r="L879" s="289"/>
      <c r="M879" s="289"/>
      <c r="N879" s="289"/>
      <c r="O879" s="289"/>
      <c r="P879" s="289"/>
      <c r="Q879" s="289"/>
      <c r="R879" s="6">
        <f t="shared" si="145"/>
        <v>0</v>
      </c>
    </row>
    <row r="880" spans="1:18" ht="24" customHeight="1" outlineLevel="1">
      <c r="A880" s="16"/>
      <c r="B880" s="16"/>
      <c r="C880" s="310"/>
      <c r="D880" s="25" t="s">
        <v>103</v>
      </c>
      <c r="E880" s="26" t="s">
        <v>32</v>
      </c>
      <c r="F880" s="17"/>
      <c r="G880" s="17"/>
      <c r="H880" s="17"/>
      <c r="I880" s="17"/>
      <c r="J880" s="17"/>
      <c r="K880" s="17"/>
      <c r="L880" s="49">
        <v>800</v>
      </c>
      <c r="M880" s="18">
        <v>50</v>
      </c>
      <c r="N880" s="18">
        <v>80</v>
      </c>
      <c r="O880" s="72">
        <f t="shared" ref="O880:O885" si="153">SUM(L880:N880)</f>
        <v>930</v>
      </c>
      <c r="P880" s="72">
        <v>1023.0000000000001</v>
      </c>
      <c r="Q880" s="72">
        <f t="shared" ref="Q880:Q885" si="154">ROUNDDOWN(P880/4,0)</f>
        <v>255</v>
      </c>
      <c r="R880" s="6">
        <f t="shared" si="145"/>
        <v>1020</v>
      </c>
    </row>
    <row r="881" spans="1:18" ht="24" customHeight="1" outlineLevel="1">
      <c r="A881" s="16"/>
      <c r="B881" s="16"/>
      <c r="C881" s="310"/>
      <c r="D881" s="25" t="s">
        <v>105</v>
      </c>
      <c r="E881" s="26" t="s">
        <v>983</v>
      </c>
      <c r="F881" s="17"/>
      <c r="G881" s="17"/>
      <c r="H881" s="17"/>
      <c r="I881" s="17"/>
      <c r="J881" s="17"/>
      <c r="K881" s="17"/>
      <c r="L881" s="49">
        <v>106</v>
      </c>
      <c r="M881" s="18">
        <v>49</v>
      </c>
      <c r="N881" s="18">
        <v>80</v>
      </c>
      <c r="O881" s="72">
        <f t="shared" si="153"/>
        <v>235</v>
      </c>
      <c r="P881" s="72">
        <v>258.5</v>
      </c>
      <c r="Q881" s="72">
        <f t="shared" si="154"/>
        <v>64</v>
      </c>
      <c r="R881" s="6">
        <f t="shared" si="145"/>
        <v>256</v>
      </c>
    </row>
    <row r="882" spans="1:18" ht="24" customHeight="1" outlineLevel="1">
      <c r="A882" s="16"/>
      <c r="B882" s="16"/>
      <c r="C882" s="310"/>
      <c r="D882" s="25" t="s">
        <v>106</v>
      </c>
      <c r="E882" s="26" t="s">
        <v>983</v>
      </c>
      <c r="F882" s="17"/>
      <c r="G882" s="17"/>
      <c r="H882" s="17"/>
      <c r="I882" s="17"/>
      <c r="J882" s="17"/>
      <c r="K882" s="17"/>
      <c r="L882" s="49">
        <v>210</v>
      </c>
      <c r="M882" s="18">
        <v>30</v>
      </c>
      <c r="N882" s="18">
        <v>400</v>
      </c>
      <c r="O882" s="72">
        <f t="shared" si="153"/>
        <v>640</v>
      </c>
      <c r="P882" s="72">
        <v>704</v>
      </c>
      <c r="Q882" s="72">
        <f t="shared" si="154"/>
        <v>176</v>
      </c>
      <c r="R882" s="6">
        <f t="shared" si="145"/>
        <v>704</v>
      </c>
    </row>
    <row r="883" spans="1:18" ht="24" customHeight="1" outlineLevel="1">
      <c r="A883" s="16"/>
      <c r="B883" s="16"/>
      <c r="C883" s="310"/>
      <c r="D883" s="25" t="s">
        <v>107</v>
      </c>
      <c r="E883" s="26" t="s">
        <v>983</v>
      </c>
      <c r="F883" s="17"/>
      <c r="G883" s="17"/>
      <c r="H883" s="17"/>
      <c r="I883" s="17"/>
      <c r="J883" s="17"/>
      <c r="K883" s="17"/>
      <c r="L883" s="49">
        <v>140</v>
      </c>
      <c r="M883" s="18">
        <v>30</v>
      </c>
      <c r="N883" s="18">
        <v>100</v>
      </c>
      <c r="O883" s="72">
        <f t="shared" si="153"/>
        <v>270</v>
      </c>
      <c r="P883" s="72">
        <v>297</v>
      </c>
      <c r="Q883" s="72">
        <f t="shared" si="154"/>
        <v>74</v>
      </c>
      <c r="R883" s="6">
        <f t="shared" si="145"/>
        <v>296</v>
      </c>
    </row>
    <row r="884" spans="1:18" ht="24" customHeight="1" outlineLevel="1">
      <c r="A884" s="16"/>
      <c r="B884" s="16"/>
      <c r="C884" s="310"/>
      <c r="D884" s="25" t="s">
        <v>992</v>
      </c>
      <c r="E884" s="26" t="s">
        <v>983</v>
      </c>
      <c r="F884" s="17"/>
      <c r="G884" s="17"/>
      <c r="H884" s="17"/>
      <c r="I884" s="17"/>
      <c r="J884" s="17"/>
      <c r="K884" s="17"/>
      <c r="L884" s="49">
        <v>205</v>
      </c>
      <c r="M884" s="18">
        <v>105</v>
      </c>
      <c r="N884" s="18">
        <v>60</v>
      </c>
      <c r="O884" s="72">
        <f t="shared" si="153"/>
        <v>370</v>
      </c>
      <c r="P884" s="72">
        <v>407.00000000000006</v>
      </c>
      <c r="Q884" s="72">
        <f t="shared" si="154"/>
        <v>101</v>
      </c>
      <c r="R884" s="6">
        <f t="shared" si="145"/>
        <v>404</v>
      </c>
    </row>
    <row r="885" spans="1:18" ht="24" customHeight="1" outlineLevel="1">
      <c r="A885" s="16"/>
      <c r="B885" s="16"/>
      <c r="C885" s="310"/>
      <c r="D885" s="25" t="s">
        <v>108</v>
      </c>
      <c r="E885" s="26" t="s">
        <v>983</v>
      </c>
      <c r="F885" s="17"/>
      <c r="G885" s="17"/>
      <c r="H885" s="17"/>
      <c r="I885" s="17"/>
      <c r="J885" s="17"/>
      <c r="K885" s="17"/>
      <c r="L885" s="49">
        <v>271</v>
      </c>
      <c r="M885" s="18">
        <v>69</v>
      </c>
      <c r="N885" s="18">
        <v>31</v>
      </c>
      <c r="O885" s="72">
        <f t="shared" si="153"/>
        <v>371</v>
      </c>
      <c r="P885" s="72">
        <v>408.1</v>
      </c>
      <c r="Q885" s="72">
        <f t="shared" si="154"/>
        <v>102</v>
      </c>
      <c r="R885" s="6">
        <f t="shared" si="145"/>
        <v>408</v>
      </c>
    </row>
    <row r="886" spans="1:18" ht="24" customHeight="1" outlineLevel="1">
      <c r="A886" s="16"/>
      <c r="B886" s="16"/>
      <c r="C886" s="310"/>
      <c r="D886" s="292" t="s">
        <v>978</v>
      </c>
      <c r="E886" s="293"/>
      <c r="F886" s="293"/>
      <c r="G886" s="293"/>
      <c r="H886" s="293"/>
      <c r="I886" s="293"/>
      <c r="J886" s="293"/>
      <c r="K886" s="293"/>
      <c r="L886" s="293"/>
      <c r="M886" s="293"/>
      <c r="N886" s="293"/>
      <c r="O886" s="293"/>
      <c r="P886" s="293"/>
      <c r="Q886" s="293"/>
      <c r="R886" s="6">
        <f t="shared" si="145"/>
        <v>0</v>
      </c>
    </row>
    <row r="887" spans="1:18" ht="24" customHeight="1" outlineLevel="1">
      <c r="A887" s="16"/>
      <c r="B887" s="16"/>
      <c r="C887" s="310"/>
      <c r="D887" s="15" t="s">
        <v>44</v>
      </c>
      <c r="E887" s="26" t="s">
        <v>1197</v>
      </c>
      <c r="F887" s="73"/>
      <c r="G887" s="73"/>
      <c r="H887" s="73"/>
      <c r="I887" s="73"/>
      <c r="J887" s="73"/>
      <c r="K887" s="73"/>
      <c r="L887" s="73"/>
      <c r="M887" s="18">
        <v>0</v>
      </c>
      <c r="N887" s="18">
        <v>0</v>
      </c>
      <c r="O887" s="72">
        <f>SUM(L887:N887)</f>
        <v>0</v>
      </c>
      <c r="P887" s="72">
        <v>0</v>
      </c>
      <c r="Q887" s="72">
        <f>O887*1.1</f>
        <v>0</v>
      </c>
      <c r="R887" s="6">
        <f t="shared" si="145"/>
        <v>0</v>
      </c>
    </row>
    <row r="888" spans="1:18" ht="24" customHeight="1">
      <c r="A888" s="16"/>
      <c r="B888" s="16"/>
      <c r="C888" s="89" t="s">
        <v>103</v>
      </c>
      <c r="D888" s="91" t="s">
        <v>45</v>
      </c>
      <c r="E888" s="89"/>
      <c r="F888" s="37">
        <f t="shared" ref="F888:O888" si="155">SUM(F878:F887)</f>
        <v>0</v>
      </c>
      <c r="G888" s="37">
        <f t="shared" si="155"/>
        <v>0</v>
      </c>
      <c r="H888" s="37">
        <f t="shared" si="155"/>
        <v>0</v>
      </c>
      <c r="I888" s="37">
        <f t="shared" si="155"/>
        <v>0</v>
      </c>
      <c r="J888" s="37">
        <f t="shared" si="155"/>
        <v>0</v>
      </c>
      <c r="K888" s="37">
        <f t="shared" si="155"/>
        <v>0</v>
      </c>
      <c r="L888" s="37">
        <f t="shared" si="155"/>
        <v>1872</v>
      </c>
      <c r="M888" s="37">
        <f t="shared" si="155"/>
        <v>333</v>
      </c>
      <c r="N888" s="37">
        <f t="shared" si="155"/>
        <v>751</v>
      </c>
      <c r="O888" s="37">
        <f t="shared" si="155"/>
        <v>2956</v>
      </c>
      <c r="P888" s="37">
        <v>3251.6</v>
      </c>
      <c r="Q888" s="37">
        <f>SUM(Q878:Q887)</f>
        <v>810</v>
      </c>
      <c r="R888" s="6">
        <f t="shared" si="145"/>
        <v>3240</v>
      </c>
    </row>
    <row r="889" spans="1:18" ht="24" customHeight="1" outlineLevel="1">
      <c r="A889" s="16"/>
      <c r="B889" s="16"/>
      <c r="C889" s="300" t="s">
        <v>644</v>
      </c>
      <c r="D889" s="15" t="s">
        <v>645</v>
      </c>
      <c r="E889" s="26"/>
      <c r="F889" s="17"/>
      <c r="G889" s="17"/>
      <c r="H889" s="17"/>
      <c r="I889" s="17"/>
      <c r="J889" s="17"/>
      <c r="K889" s="17"/>
      <c r="L889" s="49">
        <v>110</v>
      </c>
      <c r="M889" s="18"/>
      <c r="N889" s="18"/>
      <c r="O889" s="72">
        <f>SUM(F889:N889)</f>
        <v>110</v>
      </c>
      <c r="P889" s="72">
        <v>121.00000000000001</v>
      </c>
      <c r="Q889" s="72">
        <f>ROUNDDOWN(P889/4,0)</f>
        <v>30</v>
      </c>
      <c r="R889" s="6">
        <f t="shared" si="145"/>
        <v>120</v>
      </c>
    </row>
    <row r="890" spans="1:18" ht="24" customHeight="1" outlineLevel="1">
      <c r="A890" s="16"/>
      <c r="B890" s="16"/>
      <c r="C890" s="301"/>
      <c r="D890" s="288" t="s">
        <v>976</v>
      </c>
      <c r="E890" s="289"/>
      <c r="F890" s="289"/>
      <c r="G890" s="289"/>
      <c r="H890" s="289"/>
      <c r="I890" s="289"/>
      <c r="J890" s="289"/>
      <c r="K890" s="289"/>
      <c r="L890" s="289"/>
      <c r="M890" s="289"/>
      <c r="N890" s="289"/>
      <c r="O890" s="289"/>
      <c r="P890" s="289"/>
      <c r="Q890" s="289"/>
      <c r="R890" s="6">
        <f t="shared" si="145"/>
        <v>0</v>
      </c>
    </row>
    <row r="891" spans="1:18" ht="24" customHeight="1" outlineLevel="1" collapsed="1">
      <c r="A891" s="16"/>
      <c r="B891" s="16"/>
      <c r="C891" s="301"/>
      <c r="D891" s="25" t="s">
        <v>644</v>
      </c>
      <c r="E891" s="26" t="s">
        <v>59</v>
      </c>
      <c r="F891" s="17"/>
      <c r="G891" s="17"/>
      <c r="H891" s="17"/>
      <c r="I891" s="17"/>
      <c r="J891" s="17"/>
      <c r="K891" s="17"/>
      <c r="L891" s="49">
        <v>750</v>
      </c>
      <c r="M891" s="18">
        <v>80</v>
      </c>
      <c r="N891" s="18">
        <v>80</v>
      </c>
      <c r="O891" s="72">
        <f t="shared" ref="O891:O899" si="156">SUM(L891:N891)</f>
        <v>910</v>
      </c>
      <c r="P891" s="72">
        <v>1001.0000000000001</v>
      </c>
      <c r="Q891" s="72">
        <f t="shared" ref="Q891:Q899" si="157">ROUNDDOWN(P891/4,0)</f>
        <v>250</v>
      </c>
      <c r="R891" s="6">
        <f t="shared" si="145"/>
        <v>1000</v>
      </c>
    </row>
    <row r="892" spans="1:18" ht="24" customHeight="1" outlineLevel="1">
      <c r="A892" s="16"/>
      <c r="B892" s="16"/>
      <c r="C892" s="301"/>
      <c r="D892" s="25" t="s">
        <v>651</v>
      </c>
      <c r="E892" s="26" t="s">
        <v>984</v>
      </c>
      <c r="F892" s="17"/>
      <c r="G892" s="17"/>
      <c r="H892" s="17"/>
      <c r="I892" s="17"/>
      <c r="J892" s="17"/>
      <c r="K892" s="17"/>
      <c r="L892" s="49">
        <v>150</v>
      </c>
      <c r="M892" s="18">
        <v>50</v>
      </c>
      <c r="N892" s="18">
        <v>30</v>
      </c>
      <c r="O892" s="72">
        <f t="shared" si="156"/>
        <v>230</v>
      </c>
      <c r="P892" s="72">
        <v>253.00000000000003</v>
      </c>
      <c r="Q892" s="72">
        <f t="shared" si="157"/>
        <v>63</v>
      </c>
      <c r="R892" s="6">
        <f t="shared" si="145"/>
        <v>252</v>
      </c>
    </row>
    <row r="893" spans="1:18" ht="24" customHeight="1" outlineLevel="1">
      <c r="A893" s="16"/>
      <c r="B893" s="16"/>
      <c r="C893" s="301"/>
      <c r="D893" s="25" t="s">
        <v>646</v>
      </c>
      <c r="E893" s="26" t="s">
        <v>983</v>
      </c>
      <c r="F893" s="17"/>
      <c r="G893" s="17"/>
      <c r="H893" s="17"/>
      <c r="I893" s="17"/>
      <c r="J893" s="17"/>
      <c r="K893" s="17"/>
      <c r="L893" s="49">
        <v>100</v>
      </c>
      <c r="M893" s="18">
        <v>20</v>
      </c>
      <c r="N893" s="18">
        <v>20</v>
      </c>
      <c r="O893" s="72">
        <f t="shared" si="156"/>
        <v>140</v>
      </c>
      <c r="P893" s="72">
        <v>154</v>
      </c>
      <c r="Q893" s="72">
        <f t="shared" si="157"/>
        <v>38</v>
      </c>
      <c r="R893" s="6">
        <f t="shared" si="145"/>
        <v>152</v>
      </c>
    </row>
    <row r="894" spans="1:18" ht="24" customHeight="1" outlineLevel="1">
      <c r="A894" s="16"/>
      <c r="B894" s="16"/>
      <c r="C894" s="301"/>
      <c r="D894" s="25" t="s">
        <v>647</v>
      </c>
      <c r="E894" s="26" t="s">
        <v>983</v>
      </c>
      <c r="F894" s="17"/>
      <c r="G894" s="17"/>
      <c r="H894" s="17"/>
      <c r="I894" s="17"/>
      <c r="J894" s="17"/>
      <c r="K894" s="17"/>
      <c r="L894" s="49">
        <v>110</v>
      </c>
      <c r="M894" s="18">
        <v>30</v>
      </c>
      <c r="N894" s="18">
        <v>20</v>
      </c>
      <c r="O894" s="72">
        <f t="shared" si="156"/>
        <v>160</v>
      </c>
      <c r="P894" s="72">
        <v>176</v>
      </c>
      <c r="Q894" s="72">
        <f t="shared" si="157"/>
        <v>44</v>
      </c>
      <c r="R894" s="6">
        <f t="shared" si="145"/>
        <v>176</v>
      </c>
    </row>
    <row r="895" spans="1:18" ht="24" customHeight="1" outlineLevel="1">
      <c r="A895" s="16"/>
      <c r="B895" s="16"/>
      <c r="C895" s="301"/>
      <c r="D895" s="25" t="s">
        <v>648</v>
      </c>
      <c r="E895" s="26" t="s">
        <v>983</v>
      </c>
      <c r="F895" s="17"/>
      <c r="G895" s="17"/>
      <c r="H895" s="17"/>
      <c r="I895" s="17"/>
      <c r="J895" s="17"/>
      <c r="K895" s="17"/>
      <c r="L895" s="49">
        <v>130</v>
      </c>
      <c r="M895" s="18">
        <v>50</v>
      </c>
      <c r="N895" s="18">
        <v>30</v>
      </c>
      <c r="O895" s="72">
        <f t="shared" si="156"/>
        <v>210</v>
      </c>
      <c r="P895" s="72">
        <v>231.00000000000003</v>
      </c>
      <c r="Q895" s="72">
        <f t="shared" si="157"/>
        <v>57</v>
      </c>
      <c r="R895" s="6">
        <f t="shared" si="145"/>
        <v>228</v>
      </c>
    </row>
    <row r="896" spans="1:18" ht="24" customHeight="1" outlineLevel="1">
      <c r="A896" s="16"/>
      <c r="B896" s="16"/>
      <c r="C896" s="301"/>
      <c r="D896" s="25" t="s">
        <v>649</v>
      </c>
      <c r="E896" s="26" t="s">
        <v>983</v>
      </c>
      <c r="F896" s="17"/>
      <c r="G896" s="17"/>
      <c r="H896" s="17"/>
      <c r="I896" s="17"/>
      <c r="J896" s="17"/>
      <c r="K896" s="17"/>
      <c r="L896" s="49">
        <v>100</v>
      </c>
      <c r="M896" s="18">
        <v>50</v>
      </c>
      <c r="N896" s="18">
        <v>30</v>
      </c>
      <c r="O896" s="72">
        <f t="shared" si="156"/>
        <v>180</v>
      </c>
      <c r="P896" s="72">
        <v>198.00000000000003</v>
      </c>
      <c r="Q896" s="72">
        <f t="shared" si="157"/>
        <v>49</v>
      </c>
      <c r="R896" s="6">
        <f t="shared" si="145"/>
        <v>196</v>
      </c>
    </row>
    <row r="897" spans="1:18" ht="24" customHeight="1" outlineLevel="1">
      <c r="A897" s="16"/>
      <c r="B897" s="16"/>
      <c r="C897" s="301"/>
      <c r="D897" s="25" t="s">
        <v>650</v>
      </c>
      <c r="E897" s="26" t="s">
        <v>983</v>
      </c>
      <c r="F897" s="17"/>
      <c r="G897" s="17"/>
      <c r="H897" s="17"/>
      <c r="I897" s="17"/>
      <c r="J897" s="17"/>
      <c r="K897" s="17"/>
      <c r="L897" s="49">
        <v>100</v>
      </c>
      <c r="M897" s="18">
        <v>10</v>
      </c>
      <c r="N897" s="18">
        <v>10</v>
      </c>
      <c r="O897" s="72">
        <f t="shared" si="156"/>
        <v>120</v>
      </c>
      <c r="P897" s="72">
        <v>132</v>
      </c>
      <c r="Q897" s="72">
        <f t="shared" si="157"/>
        <v>33</v>
      </c>
      <c r="R897" s="6">
        <f t="shared" si="145"/>
        <v>132</v>
      </c>
    </row>
    <row r="898" spans="1:18" ht="24" customHeight="1" outlineLevel="1" collapsed="1">
      <c r="A898" s="16"/>
      <c r="B898" s="16"/>
      <c r="C898" s="301"/>
      <c r="D898" s="25" t="s">
        <v>652</v>
      </c>
      <c r="E898" s="26" t="s">
        <v>983</v>
      </c>
      <c r="F898" s="17"/>
      <c r="G898" s="17"/>
      <c r="H898" s="17"/>
      <c r="I898" s="17"/>
      <c r="J898" s="17"/>
      <c r="K898" s="17"/>
      <c r="L898" s="49">
        <v>110</v>
      </c>
      <c r="M898" s="18">
        <v>50</v>
      </c>
      <c r="N898" s="18">
        <v>30</v>
      </c>
      <c r="O898" s="72">
        <f t="shared" si="156"/>
        <v>190</v>
      </c>
      <c r="P898" s="72">
        <v>209.00000000000003</v>
      </c>
      <c r="Q898" s="72">
        <f t="shared" si="157"/>
        <v>52</v>
      </c>
      <c r="R898" s="6">
        <f t="shared" si="145"/>
        <v>208</v>
      </c>
    </row>
    <row r="899" spans="1:18" ht="24" customHeight="1" outlineLevel="1">
      <c r="A899" s="16"/>
      <c r="B899" s="16"/>
      <c r="C899" s="301"/>
      <c r="D899" s="25" t="s">
        <v>653</v>
      </c>
      <c r="E899" s="26" t="s">
        <v>983</v>
      </c>
      <c r="F899" s="17"/>
      <c r="G899" s="17"/>
      <c r="H899" s="17"/>
      <c r="I899" s="17"/>
      <c r="J899" s="17"/>
      <c r="K899" s="17"/>
      <c r="L899" s="49">
        <v>80</v>
      </c>
      <c r="M899" s="18">
        <v>50</v>
      </c>
      <c r="N899" s="18">
        <v>30</v>
      </c>
      <c r="O899" s="72">
        <f t="shared" si="156"/>
        <v>160</v>
      </c>
      <c r="P899" s="72">
        <v>176</v>
      </c>
      <c r="Q899" s="72">
        <f t="shared" si="157"/>
        <v>44</v>
      </c>
      <c r="R899" s="6">
        <f t="shared" si="145"/>
        <v>176</v>
      </c>
    </row>
    <row r="900" spans="1:18" ht="24" customHeight="1" outlineLevel="1">
      <c r="A900" s="16"/>
      <c r="B900" s="16"/>
      <c r="C900" s="301"/>
      <c r="D900" s="290" t="s">
        <v>977</v>
      </c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6">
        <f t="shared" si="145"/>
        <v>0</v>
      </c>
    </row>
    <row r="901" spans="1:18" ht="24" customHeight="1" outlineLevel="1">
      <c r="A901" s="16"/>
      <c r="B901" s="16"/>
      <c r="C901" s="301"/>
      <c r="D901" s="25" t="s">
        <v>1047</v>
      </c>
      <c r="E901" s="75" t="s">
        <v>1139</v>
      </c>
      <c r="F901" s="17"/>
      <c r="G901" s="17"/>
      <c r="H901" s="17"/>
      <c r="I901" s="17"/>
      <c r="J901" s="17"/>
      <c r="K901" s="17"/>
      <c r="L901" s="49">
        <v>50</v>
      </c>
      <c r="M901" s="49"/>
      <c r="N901" s="49"/>
      <c r="O901" s="72">
        <f>SUM(F901:N901)</f>
        <v>50</v>
      </c>
      <c r="P901" s="72">
        <v>55</v>
      </c>
      <c r="Q901" s="72">
        <f>ROUNDDOWN(P901/4,0)</f>
        <v>13</v>
      </c>
      <c r="R901" s="163">
        <f t="shared" si="145"/>
        <v>52</v>
      </c>
    </row>
    <row r="902" spans="1:18" ht="37.5" customHeight="1" outlineLevel="1">
      <c r="A902" s="16"/>
      <c r="B902" s="16"/>
      <c r="C902" s="301"/>
      <c r="D902" s="165" t="s">
        <v>1258</v>
      </c>
      <c r="E902" s="166" t="s">
        <v>1139</v>
      </c>
      <c r="F902" s="167"/>
      <c r="G902" s="167"/>
      <c r="H902" s="167"/>
      <c r="I902" s="167"/>
      <c r="J902" s="167"/>
      <c r="K902" s="168" t="s">
        <v>1259</v>
      </c>
      <c r="L902" s="161">
        <v>600</v>
      </c>
      <c r="M902" s="161"/>
      <c r="N902" s="161"/>
      <c r="O902" s="162">
        <v>600</v>
      </c>
      <c r="P902" s="162">
        <v>660</v>
      </c>
      <c r="Q902" s="162">
        <f>ROUNDDOWN(P902/4,0)</f>
        <v>165</v>
      </c>
      <c r="R902" s="163">
        <f t="shared" si="145"/>
        <v>660</v>
      </c>
    </row>
    <row r="903" spans="1:18" ht="24" customHeight="1" outlineLevel="1">
      <c r="A903" s="16"/>
      <c r="B903" s="16"/>
      <c r="C903" s="301"/>
      <c r="D903" s="292" t="s">
        <v>978</v>
      </c>
      <c r="E903" s="293"/>
      <c r="F903" s="293"/>
      <c r="G903" s="293"/>
      <c r="H903" s="293"/>
      <c r="I903" s="293"/>
      <c r="J903" s="293"/>
      <c r="K903" s="293"/>
      <c r="L903" s="293"/>
      <c r="M903" s="293"/>
      <c r="N903" s="293"/>
      <c r="O903" s="293"/>
      <c r="P903" s="293"/>
      <c r="Q903" s="293"/>
      <c r="R903" s="6">
        <f t="shared" si="145"/>
        <v>0</v>
      </c>
    </row>
    <row r="904" spans="1:18" ht="24" customHeight="1" outlineLevel="1">
      <c r="A904" s="16"/>
      <c r="B904" s="16"/>
      <c r="C904" s="302"/>
      <c r="D904" s="31" t="s">
        <v>44</v>
      </c>
      <c r="E904" s="26" t="s">
        <v>1197</v>
      </c>
      <c r="F904" s="73"/>
      <c r="G904" s="73"/>
      <c r="H904" s="73"/>
      <c r="I904" s="73"/>
      <c r="J904" s="73"/>
      <c r="K904" s="73"/>
      <c r="L904" s="73"/>
      <c r="M904" s="18"/>
      <c r="N904" s="18"/>
      <c r="O904" s="72"/>
      <c r="P904" s="72">
        <v>0</v>
      </c>
      <c r="Q904" s="72">
        <f>O904*1.1</f>
        <v>0</v>
      </c>
      <c r="R904" s="6">
        <f t="shared" ref="R904:R967" si="158">Q904*4</f>
        <v>0</v>
      </c>
    </row>
    <row r="905" spans="1:18" ht="24" customHeight="1">
      <c r="A905" s="16"/>
      <c r="B905" s="16"/>
      <c r="C905" s="91" t="s">
        <v>644</v>
      </c>
      <c r="D905" s="91" t="s">
        <v>45</v>
      </c>
      <c r="E905" s="89"/>
      <c r="F905" s="37">
        <f t="shared" ref="F905:O905" si="159">SUM(F889:F904)</f>
        <v>0</v>
      </c>
      <c r="G905" s="37">
        <f t="shared" si="159"/>
        <v>0</v>
      </c>
      <c r="H905" s="37">
        <f t="shared" si="159"/>
        <v>0</v>
      </c>
      <c r="I905" s="37">
        <f t="shared" si="159"/>
        <v>0</v>
      </c>
      <c r="J905" s="37">
        <f t="shared" si="159"/>
        <v>0</v>
      </c>
      <c r="K905" s="37">
        <f t="shared" si="159"/>
        <v>0</v>
      </c>
      <c r="L905" s="37">
        <f t="shared" si="159"/>
        <v>2390</v>
      </c>
      <c r="M905" s="37">
        <f t="shared" si="159"/>
        <v>390</v>
      </c>
      <c r="N905" s="37">
        <f t="shared" si="159"/>
        <v>280</v>
      </c>
      <c r="O905" s="37">
        <f t="shared" si="159"/>
        <v>3060</v>
      </c>
      <c r="P905" s="37">
        <v>2706.0000000000005</v>
      </c>
      <c r="Q905" s="37">
        <f>SUM(Q889:Q904)</f>
        <v>838</v>
      </c>
      <c r="R905" s="6">
        <f t="shared" si="158"/>
        <v>3352</v>
      </c>
    </row>
    <row r="906" spans="1:18" ht="24" customHeight="1" outlineLevel="1">
      <c r="A906" s="16"/>
      <c r="B906" s="16"/>
      <c r="C906" s="294" t="s">
        <v>654</v>
      </c>
      <c r="D906" s="15" t="s">
        <v>655</v>
      </c>
      <c r="E906" s="26"/>
      <c r="F906" s="17"/>
      <c r="G906" s="17"/>
      <c r="H906" s="17"/>
      <c r="I906" s="17"/>
      <c r="J906" s="17"/>
      <c r="K906" s="17"/>
      <c r="L906" s="49">
        <v>60</v>
      </c>
      <c r="M906" s="18"/>
      <c r="N906" s="18"/>
      <c r="O906" s="72">
        <f>SUM(F906:N906)</f>
        <v>60</v>
      </c>
      <c r="P906" s="72">
        <v>66</v>
      </c>
      <c r="Q906" s="72">
        <f>ROUNDDOWN(P906/4,0)</f>
        <v>16</v>
      </c>
      <c r="R906" s="6">
        <f t="shared" si="158"/>
        <v>64</v>
      </c>
    </row>
    <row r="907" spans="1:18" ht="24" customHeight="1" outlineLevel="1">
      <c r="A907" s="16"/>
      <c r="B907" s="16"/>
      <c r="C907" s="295"/>
      <c r="D907" s="288" t="s">
        <v>976</v>
      </c>
      <c r="E907" s="289"/>
      <c r="F907" s="289"/>
      <c r="G907" s="289"/>
      <c r="H907" s="289"/>
      <c r="I907" s="289"/>
      <c r="J907" s="289"/>
      <c r="K907" s="289"/>
      <c r="L907" s="289"/>
      <c r="M907" s="289"/>
      <c r="N907" s="289"/>
      <c r="O907" s="289"/>
      <c r="P907" s="289"/>
      <c r="Q907" s="289"/>
      <c r="R907" s="6">
        <f t="shared" si="158"/>
        <v>0</v>
      </c>
    </row>
    <row r="908" spans="1:18" ht="24" customHeight="1" outlineLevel="1" collapsed="1">
      <c r="A908" s="16"/>
      <c r="B908" s="16"/>
      <c r="C908" s="295"/>
      <c r="D908" s="25" t="s">
        <v>656</v>
      </c>
      <c r="E908" s="26" t="s">
        <v>32</v>
      </c>
      <c r="F908" s="17"/>
      <c r="G908" s="17"/>
      <c r="H908" s="17"/>
      <c r="I908" s="17"/>
      <c r="J908" s="17"/>
      <c r="K908" s="17"/>
      <c r="L908" s="49">
        <v>500</v>
      </c>
      <c r="M908" s="18">
        <v>65</v>
      </c>
      <c r="N908" s="18">
        <v>15</v>
      </c>
      <c r="O908" s="72">
        <f t="shared" ref="O908:O915" si="160">SUM(L908:N908)</f>
        <v>580</v>
      </c>
      <c r="P908" s="72">
        <v>638</v>
      </c>
      <c r="Q908" s="72">
        <f t="shared" ref="Q908:Q915" si="161">ROUNDDOWN(P908/4,0)</f>
        <v>159</v>
      </c>
      <c r="R908" s="6">
        <f t="shared" si="158"/>
        <v>636</v>
      </c>
    </row>
    <row r="909" spans="1:18" ht="24" customHeight="1" outlineLevel="1">
      <c r="A909" s="16"/>
      <c r="B909" s="16"/>
      <c r="C909" s="295"/>
      <c r="D909" s="25" t="s">
        <v>661</v>
      </c>
      <c r="E909" s="26" t="s">
        <v>32</v>
      </c>
      <c r="F909" s="17"/>
      <c r="G909" s="17"/>
      <c r="H909" s="17"/>
      <c r="I909" s="17"/>
      <c r="J909" s="17"/>
      <c r="K909" s="17"/>
      <c r="L909" s="49">
        <v>535</v>
      </c>
      <c r="M909" s="18">
        <v>60</v>
      </c>
      <c r="N909" s="18">
        <v>10</v>
      </c>
      <c r="O909" s="72">
        <f t="shared" si="160"/>
        <v>605</v>
      </c>
      <c r="P909" s="72">
        <v>665.5</v>
      </c>
      <c r="Q909" s="72">
        <f t="shared" si="161"/>
        <v>166</v>
      </c>
      <c r="R909" s="6">
        <f t="shared" si="158"/>
        <v>664</v>
      </c>
    </row>
    <row r="910" spans="1:18" ht="24" customHeight="1" outlineLevel="1">
      <c r="A910" s="16"/>
      <c r="B910" s="16"/>
      <c r="C910" s="295"/>
      <c r="D910" s="25" t="s">
        <v>657</v>
      </c>
      <c r="E910" s="26" t="s">
        <v>984</v>
      </c>
      <c r="F910" s="17"/>
      <c r="G910" s="17"/>
      <c r="H910" s="17"/>
      <c r="I910" s="17"/>
      <c r="J910" s="17"/>
      <c r="K910" s="17"/>
      <c r="L910" s="49">
        <v>150</v>
      </c>
      <c r="M910" s="18">
        <v>60</v>
      </c>
      <c r="N910" s="18">
        <v>10</v>
      </c>
      <c r="O910" s="72">
        <f t="shared" si="160"/>
        <v>220</v>
      </c>
      <c r="P910" s="72">
        <v>242.00000000000003</v>
      </c>
      <c r="Q910" s="72">
        <f t="shared" si="161"/>
        <v>60</v>
      </c>
      <c r="R910" s="6">
        <f t="shared" si="158"/>
        <v>240</v>
      </c>
    </row>
    <row r="911" spans="1:18" ht="24" customHeight="1" outlineLevel="1">
      <c r="A911" s="16"/>
      <c r="B911" s="16"/>
      <c r="C911" s="295"/>
      <c r="D911" s="25" t="s">
        <v>659</v>
      </c>
      <c r="E911" s="26" t="s">
        <v>984</v>
      </c>
      <c r="F911" s="17"/>
      <c r="G911" s="17"/>
      <c r="H911" s="17"/>
      <c r="I911" s="17"/>
      <c r="J911" s="17"/>
      <c r="K911" s="17"/>
      <c r="L911" s="49">
        <v>210</v>
      </c>
      <c r="M911" s="18">
        <v>60</v>
      </c>
      <c r="N911" s="18">
        <v>10</v>
      </c>
      <c r="O911" s="72">
        <f t="shared" si="160"/>
        <v>280</v>
      </c>
      <c r="P911" s="72">
        <v>308</v>
      </c>
      <c r="Q911" s="72">
        <f t="shared" si="161"/>
        <v>77</v>
      </c>
      <c r="R911" s="6">
        <f t="shared" si="158"/>
        <v>308</v>
      </c>
    </row>
    <row r="912" spans="1:18" ht="24" customHeight="1" outlineLevel="1">
      <c r="A912" s="16"/>
      <c r="B912" s="16"/>
      <c r="C912" s="295"/>
      <c r="D912" s="25" t="s">
        <v>658</v>
      </c>
      <c r="E912" s="26" t="s">
        <v>983</v>
      </c>
      <c r="F912" s="17"/>
      <c r="G912" s="17"/>
      <c r="H912" s="17"/>
      <c r="I912" s="17"/>
      <c r="J912" s="17"/>
      <c r="K912" s="17"/>
      <c r="L912" s="49">
        <v>140</v>
      </c>
      <c r="M912" s="18">
        <v>40</v>
      </c>
      <c r="N912" s="18">
        <v>10</v>
      </c>
      <c r="O912" s="72">
        <f t="shared" si="160"/>
        <v>190</v>
      </c>
      <c r="P912" s="72">
        <v>209.00000000000003</v>
      </c>
      <c r="Q912" s="72">
        <f t="shared" si="161"/>
        <v>52</v>
      </c>
      <c r="R912" s="6">
        <f t="shared" si="158"/>
        <v>208</v>
      </c>
    </row>
    <row r="913" spans="1:18" ht="24" customHeight="1" outlineLevel="1">
      <c r="A913" s="16"/>
      <c r="B913" s="16"/>
      <c r="C913" s="295"/>
      <c r="D913" s="25" t="s">
        <v>660</v>
      </c>
      <c r="E913" s="26" t="s">
        <v>983</v>
      </c>
      <c r="F913" s="17"/>
      <c r="G913" s="17"/>
      <c r="H913" s="17"/>
      <c r="I913" s="17"/>
      <c r="J913" s="17"/>
      <c r="K913" s="17"/>
      <c r="L913" s="49">
        <v>180</v>
      </c>
      <c r="M913" s="18">
        <v>60</v>
      </c>
      <c r="N913" s="18">
        <v>10</v>
      </c>
      <c r="O913" s="72">
        <f t="shared" si="160"/>
        <v>250</v>
      </c>
      <c r="P913" s="72">
        <v>275</v>
      </c>
      <c r="Q913" s="72">
        <f t="shared" si="161"/>
        <v>68</v>
      </c>
      <c r="R913" s="6">
        <f t="shared" si="158"/>
        <v>272</v>
      </c>
    </row>
    <row r="914" spans="1:18" ht="24" customHeight="1" outlineLevel="1">
      <c r="A914" s="16"/>
      <c r="B914" s="16"/>
      <c r="C914" s="295"/>
      <c r="D914" s="25" t="s">
        <v>662</v>
      </c>
      <c r="E914" s="26" t="s">
        <v>983</v>
      </c>
      <c r="F914" s="17"/>
      <c r="G914" s="17"/>
      <c r="H914" s="17"/>
      <c r="I914" s="17"/>
      <c r="J914" s="17"/>
      <c r="K914" s="17"/>
      <c r="L914" s="49">
        <v>130</v>
      </c>
      <c r="M914" s="18">
        <v>30</v>
      </c>
      <c r="N914" s="18">
        <v>10</v>
      </c>
      <c r="O914" s="72">
        <f t="shared" si="160"/>
        <v>170</v>
      </c>
      <c r="P914" s="72">
        <v>187.00000000000003</v>
      </c>
      <c r="Q914" s="72">
        <f t="shared" si="161"/>
        <v>46</v>
      </c>
      <c r="R914" s="6">
        <f t="shared" si="158"/>
        <v>184</v>
      </c>
    </row>
    <row r="915" spans="1:18" ht="24" customHeight="1" outlineLevel="1">
      <c r="A915" s="16"/>
      <c r="B915" s="16"/>
      <c r="C915" s="295"/>
      <c r="D915" s="25" t="s">
        <v>663</v>
      </c>
      <c r="E915" s="26" t="s">
        <v>983</v>
      </c>
      <c r="F915" s="17"/>
      <c r="G915" s="17"/>
      <c r="H915" s="17"/>
      <c r="I915" s="17"/>
      <c r="J915" s="17"/>
      <c r="K915" s="17"/>
      <c r="L915" s="49">
        <v>120</v>
      </c>
      <c r="M915" s="18">
        <v>20</v>
      </c>
      <c r="N915" s="18">
        <v>10</v>
      </c>
      <c r="O915" s="72">
        <f t="shared" si="160"/>
        <v>150</v>
      </c>
      <c r="P915" s="72">
        <v>165</v>
      </c>
      <c r="Q915" s="72">
        <f t="shared" si="161"/>
        <v>41</v>
      </c>
      <c r="R915" s="6">
        <f t="shared" si="158"/>
        <v>164</v>
      </c>
    </row>
    <row r="916" spans="1:18" ht="24" customHeight="1" outlineLevel="1">
      <c r="A916" s="16"/>
      <c r="B916" s="16"/>
      <c r="C916" s="295"/>
      <c r="D916" s="290" t="s">
        <v>977</v>
      </c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6">
        <f t="shared" si="158"/>
        <v>0</v>
      </c>
    </row>
    <row r="917" spans="1:18" ht="24" customHeight="1" outlineLevel="1">
      <c r="A917" s="16"/>
      <c r="B917" s="16"/>
      <c r="C917" s="295"/>
      <c r="D917" s="25" t="s">
        <v>1048</v>
      </c>
      <c r="E917" s="75" t="s">
        <v>1139</v>
      </c>
      <c r="F917" s="17"/>
      <c r="G917" s="17"/>
      <c r="H917" s="17"/>
      <c r="I917" s="17"/>
      <c r="J917" s="17"/>
      <c r="K917" s="17"/>
      <c r="L917" s="49">
        <v>100</v>
      </c>
      <c r="M917" s="18"/>
      <c r="N917" s="18"/>
      <c r="O917" s="72">
        <f>SUM(F917:N917)</f>
        <v>100</v>
      </c>
      <c r="P917" s="72">
        <v>110.00000000000001</v>
      </c>
      <c r="Q917" s="72">
        <f>ROUNDDOWN(P917/4,0)</f>
        <v>27</v>
      </c>
      <c r="R917" s="6">
        <f t="shared" si="158"/>
        <v>108</v>
      </c>
    </row>
    <row r="918" spans="1:18" ht="24" customHeight="1" outlineLevel="1">
      <c r="A918" s="16"/>
      <c r="B918" s="16"/>
      <c r="C918" s="295"/>
      <c r="D918" s="292" t="s">
        <v>978</v>
      </c>
      <c r="E918" s="293"/>
      <c r="F918" s="293"/>
      <c r="G918" s="293"/>
      <c r="H918" s="293"/>
      <c r="I918" s="293"/>
      <c r="J918" s="293"/>
      <c r="K918" s="293"/>
      <c r="L918" s="293"/>
      <c r="M918" s="293"/>
      <c r="N918" s="293"/>
      <c r="O918" s="293"/>
      <c r="P918" s="293"/>
      <c r="Q918" s="293"/>
      <c r="R918" s="6">
        <f t="shared" si="158"/>
        <v>0</v>
      </c>
    </row>
    <row r="919" spans="1:18" ht="24" customHeight="1" outlineLevel="1">
      <c r="A919" s="16"/>
      <c r="B919" s="16"/>
      <c r="C919" s="295"/>
      <c r="D919" s="25" t="s">
        <v>44</v>
      </c>
      <c r="E919" s="26" t="s">
        <v>1197</v>
      </c>
      <c r="F919" s="73"/>
      <c r="G919" s="73"/>
      <c r="H919" s="73"/>
      <c r="I919" s="73"/>
      <c r="J919" s="73"/>
      <c r="K919" s="73"/>
      <c r="L919" s="73"/>
      <c r="M919" s="18"/>
      <c r="N919" s="18"/>
      <c r="O919" s="72">
        <v>40</v>
      </c>
      <c r="P919" s="72">
        <v>40</v>
      </c>
      <c r="Q919" s="72">
        <f>ROUNDDOWN(P919/4,0)</f>
        <v>10</v>
      </c>
      <c r="R919" s="6">
        <f t="shared" si="158"/>
        <v>40</v>
      </c>
    </row>
    <row r="920" spans="1:18" ht="24" customHeight="1" outlineLevel="1">
      <c r="A920" s="16"/>
      <c r="B920" s="16"/>
      <c r="C920" s="296"/>
      <c r="D920" s="25" t="s">
        <v>1127</v>
      </c>
      <c r="E920" s="26" t="s">
        <v>1151</v>
      </c>
      <c r="F920" s="73"/>
      <c r="G920" s="73"/>
      <c r="H920" s="73"/>
      <c r="I920" s="73"/>
      <c r="J920" s="73"/>
      <c r="K920" s="73"/>
      <c r="L920" s="73"/>
      <c r="M920" s="18"/>
      <c r="N920" s="18"/>
      <c r="O920" s="72">
        <v>50</v>
      </c>
      <c r="P920" s="72">
        <v>50</v>
      </c>
      <c r="Q920" s="72">
        <v>13</v>
      </c>
      <c r="R920" s="6">
        <f t="shared" si="158"/>
        <v>52</v>
      </c>
    </row>
    <row r="921" spans="1:18" ht="24" customHeight="1">
      <c r="A921" s="16"/>
      <c r="B921" s="16"/>
      <c r="C921" s="91" t="s">
        <v>654</v>
      </c>
      <c r="D921" s="91" t="s">
        <v>45</v>
      </c>
      <c r="E921" s="89"/>
      <c r="F921" s="37">
        <f t="shared" ref="F921:N921" si="162">SUM(F906:F919)</f>
        <v>0</v>
      </c>
      <c r="G921" s="37">
        <f t="shared" si="162"/>
        <v>0</v>
      </c>
      <c r="H921" s="37">
        <f t="shared" si="162"/>
        <v>0</v>
      </c>
      <c r="I921" s="37">
        <f t="shared" si="162"/>
        <v>0</v>
      </c>
      <c r="J921" s="37">
        <f t="shared" si="162"/>
        <v>0</v>
      </c>
      <c r="K921" s="37">
        <f t="shared" si="162"/>
        <v>0</v>
      </c>
      <c r="L921" s="37">
        <f t="shared" si="162"/>
        <v>2125</v>
      </c>
      <c r="M921" s="37">
        <f t="shared" si="162"/>
        <v>395</v>
      </c>
      <c r="N921" s="37">
        <f t="shared" si="162"/>
        <v>85</v>
      </c>
      <c r="O921" s="37">
        <f>SUM(O906:O919)</f>
        <v>2645</v>
      </c>
      <c r="P921" s="37">
        <v>2905.5</v>
      </c>
      <c r="Q921" s="37">
        <f>SUM(Q906:Q920)</f>
        <v>735</v>
      </c>
      <c r="R921" s="6">
        <f t="shared" si="158"/>
        <v>2940</v>
      </c>
    </row>
    <row r="922" spans="1:18" ht="24" customHeight="1" outlineLevel="1">
      <c r="A922" s="16"/>
      <c r="B922" s="16"/>
      <c r="C922" s="321" t="s">
        <v>664</v>
      </c>
      <c r="D922" s="15" t="s">
        <v>665</v>
      </c>
      <c r="E922" s="16"/>
      <c r="F922" s="17"/>
      <c r="G922" s="17"/>
      <c r="H922" s="17"/>
      <c r="I922" s="17"/>
      <c r="J922" s="17"/>
      <c r="K922" s="17"/>
      <c r="L922" s="49">
        <v>50</v>
      </c>
      <c r="M922" s="18"/>
      <c r="N922" s="18"/>
      <c r="O922" s="72">
        <f>SUM(F922:N922)</f>
        <v>50</v>
      </c>
      <c r="P922" s="72">
        <v>55.000000000000007</v>
      </c>
      <c r="Q922" s="72">
        <f>ROUNDDOWN(P922/4,0)</f>
        <v>13</v>
      </c>
      <c r="R922" s="6">
        <f t="shared" si="158"/>
        <v>52</v>
      </c>
    </row>
    <row r="923" spans="1:18" ht="24" customHeight="1" outlineLevel="1">
      <c r="A923" s="16"/>
      <c r="B923" s="16"/>
      <c r="C923" s="322"/>
      <c r="D923" s="288" t="s">
        <v>976</v>
      </c>
      <c r="E923" s="289"/>
      <c r="F923" s="289"/>
      <c r="G923" s="289"/>
      <c r="H923" s="289"/>
      <c r="I923" s="289"/>
      <c r="J923" s="289"/>
      <c r="K923" s="289"/>
      <c r="L923" s="289"/>
      <c r="M923" s="289"/>
      <c r="N923" s="289"/>
      <c r="O923" s="289"/>
      <c r="P923" s="289"/>
      <c r="Q923" s="289"/>
      <c r="R923" s="6">
        <f t="shared" si="158"/>
        <v>0</v>
      </c>
    </row>
    <row r="924" spans="1:18" ht="24" customHeight="1" outlineLevel="1" collapsed="1">
      <c r="A924" s="16"/>
      <c r="B924" s="16"/>
      <c r="C924" s="322"/>
      <c r="D924" s="25" t="s">
        <v>664</v>
      </c>
      <c r="E924" s="26" t="s">
        <v>32</v>
      </c>
      <c r="F924" s="17"/>
      <c r="G924" s="17"/>
      <c r="H924" s="17"/>
      <c r="I924" s="17"/>
      <c r="J924" s="17"/>
      <c r="K924" s="17"/>
      <c r="L924" s="49">
        <v>800</v>
      </c>
      <c r="M924" s="18">
        <v>60</v>
      </c>
      <c r="N924" s="18">
        <v>250</v>
      </c>
      <c r="O924" s="72">
        <f t="shared" ref="O924:O932" si="163">SUM(L924:N924)</f>
        <v>1110</v>
      </c>
      <c r="P924" s="72">
        <v>1221</v>
      </c>
      <c r="Q924" s="72">
        <f t="shared" ref="Q924:Q932" si="164">ROUNDDOWN(P924/4,0)</f>
        <v>305</v>
      </c>
      <c r="R924" s="6">
        <f t="shared" si="158"/>
        <v>1220</v>
      </c>
    </row>
    <row r="925" spans="1:18" ht="24" customHeight="1" outlineLevel="1">
      <c r="A925" s="16"/>
      <c r="B925" s="16"/>
      <c r="C925" s="322"/>
      <c r="D925" s="25" t="s">
        <v>670</v>
      </c>
      <c r="E925" s="26" t="s">
        <v>32</v>
      </c>
      <c r="F925" s="17"/>
      <c r="G925" s="17"/>
      <c r="H925" s="17"/>
      <c r="I925" s="17"/>
      <c r="J925" s="17"/>
      <c r="K925" s="17"/>
      <c r="L925" s="49">
        <v>750</v>
      </c>
      <c r="M925" s="18">
        <v>40</v>
      </c>
      <c r="N925" s="18">
        <v>110</v>
      </c>
      <c r="O925" s="72">
        <f t="shared" si="163"/>
        <v>900</v>
      </c>
      <c r="P925" s="72">
        <v>990.00000000000011</v>
      </c>
      <c r="Q925" s="72">
        <f t="shared" si="164"/>
        <v>247</v>
      </c>
      <c r="R925" s="6">
        <f t="shared" si="158"/>
        <v>988</v>
      </c>
    </row>
    <row r="926" spans="1:18" ht="24" customHeight="1" outlineLevel="1">
      <c r="A926" s="16"/>
      <c r="B926" s="16"/>
      <c r="C926" s="322"/>
      <c r="D926" s="25" t="s">
        <v>671</v>
      </c>
      <c r="E926" s="26" t="s">
        <v>991</v>
      </c>
      <c r="F926" s="17"/>
      <c r="G926" s="17"/>
      <c r="H926" s="17"/>
      <c r="I926" s="17"/>
      <c r="J926" s="17"/>
      <c r="K926" s="17"/>
      <c r="L926" s="49">
        <v>250</v>
      </c>
      <c r="M926" s="18">
        <v>40</v>
      </c>
      <c r="N926" s="18">
        <v>111</v>
      </c>
      <c r="O926" s="72">
        <f t="shared" si="163"/>
        <v>401</v>
      </c>
      <c r="P926" s="72">
        <v>441.1</v>
      </c>
      <c r="Q926" s="72">
        <f t="shared" si="164"/>
        <v>110</v>
      </c>
      <c r="R926" s="6">
        <f t="shared" si="158"/>
        <v>440</v>
      </c>
    </row>
    <row r="927" spans="1:18" ht="24" customHeight="1" outlineLevel="1">
      <c r="A927" s="16"/>
      <c r="B927" s="16"/>
      <c r="C927" s="322"/>
      <c r="D927" s="25" t="s">
        <v>669</v>
      </c>
      <c r="E927" s="26" t="s">
        <v>984</v>
      </c>
      <c r="F927" s="17"/>
      <c r="G927" s="17"/>
      <c r="H927" s="17"/>
      <c r="I927" s="17"/>
      <c r="J927" s="17"/>
      <c r="K927" s="17"/>
      <c r="L927" s="49">
        <v>164</v>
      </c>
      <c r="M927" s="18">
        <v>40</v>
      </c>
      <c r="N927" s="18">
        <v>100</v>
      </c>
      <c r="O927" s="72">
        <f t="shared" si="163"/>
        <v>304</v>
      </c>
      <c r="P927" s="72">
        <v>334.40000000000003</v>
      </c>
      <c r="Q927" s="72">
        <f t="shared" si="164"/>
        <v>83</v>
      </c>
      <c r="R927" s="6">
        <f t="shared" si="158"/>
        <v>332</v>
      </c>
    </row>
    <row r="928" spans="1:18" ht="24" customHeight="1" outlineLevel="1">
      <c r="A928" s="16"/>
      <c r="B928" s="16"/>
      <c r="C928" s="322"/>
      <c r="D928" s="25" t="s">
        <v>666</v>
      </c>
      <c r="E928" s="26" t="s">
        <v>983</v>
      </c>
      <c r="F928" s="17"/>
      <c r="G928" s="17"/>
      <c r="H928" s="17"/>
      <c r="I928" s="17"/>
      <c r="J928" s="17"/>
      <c r="K928" s="17"/>
      <c r="L928" s="49">
        <v>150</v>
      </c>
      <c r="M928" s="18">
        <v>37</v>
      </c>
      <c r="N928" s="18">
        <v>100</v>
      </c>
      <c r="O928" s="72">
        <f t="shared" si="163"/>
        <v>287</v>
      </c>
      <c r="P928" s="72">
        <v>315.70000000000005</v>
      </c>
      <c r="Q928" s="72">
        <f t="shared" si="164"/>
        <v>78</v>
      </c>
      <c r="R928" s="6">
        <f t="shared" si="158"/>
        <v>312</v>
      </c>
    </row>
    <row r="929" spans="1:18" ht="24" customHeight="1" outlineLevel="1">
      <c r="A929" s="16"/>
      <c r="B929" s="16"/>
      <c r="C929" s="322"/>
      <c r="D929" s="25" t="s">
        <v>667</v>
      </c>
      <c r="E929" s="26" t="s">
        <v>983</v>
      </c>
      <c r="F929" s="17"/>
      <c r="G929" s="17"/>
      <c r="H929" s="17"/>
      <c r="I929" s="17"/>
      <c r="J929" s="17"/>
      <c r="K929" s="17"/>
      <c r="L929" s="49">
        <v>150</v>
      </c>
      <c r="M929" s="18">
        <v>10</v>
      </c>
      <c r="N929" s="18">
        <v>10</v>
      </c>
      <c r="O929" s="72">
        <f t="shared" si="163"/>
        <v>170</v>
      </c>
      <c r="P929" s="72">
        <v>187.00000000000003</v>
      </c>
      <c r="Q929" s="72">
        <f t="shared" si="164"/>
        <v>46</v>
      </c>
      <c r="R929" s="6">
        <f t="shared" si="158"/>
        <v>184</v>
      </c>
    </row>
    <row r="930" spans="1:18" ht="24" customHeight="1" outlineLevel="1">
      <c r="A930" s="16"/>
      <c r="B930" s="16"/>
      <c r="C930" s="322"/>
      <c r="D930" s="25" t="s">
        <v>668</v>
      </c>
      <c r="E930" s="26" t="s">
        <v>983</v>
      </c>
      <c r="F930" s="17"/>
      <c r="G930" s="17"/>
      <c r="H930" s="17"/>
      <c r="I930" s="17"/>
      <c r="J930" s="17"/>
      <c r="K930" s="17"/>
      <c r="L930" s="49">
        <v>150</v>
      </c>
      <c r="M930" s="18">
        <v>40</v>
      </c>
      <c r="N930" s="18">
        <v>100</v>
      </c>
      <c r="O930" s="72">
        <f t="shared" si="163"/>
        <v>290</v>
      </c>
      <c r="P930" s="72">
        <v>319</v>
      </c>
      <c r="Q930" s="72">
        <f t="shared" si="164"/>
        <v>79</v>
      </c>
      <c r="R930" s="6">
        <f t="shared" si="158"/>
        <v>316</v>
      </c>
    </row>
    <row r="931" spans="1:18" ht="24" customHeight="1" outlineLevel="1">
      <c r="A931" s="16"/>
      <c r="B931" s="16"/>
      <c r="C931" s="322"/>
      <c r="D931" s="25" t="s">
        <v>672</v>
      </c>
      <c r="E931" s="26" t="s">
        <v>983</v>
      </c>
      <c r="F931" s="17"/>
      <c r="G931" s="17"/>
      <c r="H931" s="17"/>
      <c r="I931" s="17"/>
      <c r="J931" s="17"/>
      <c r="K931" s="17"/>
      <c r="L931" s="49">
        <v>150</v>
      </c>
      <c r="M931" s="18">
        <v>15</v>
      </c>
      <c r="N931" s="18">
        <v>15</v>
      </c>
      <c r="O931" s="72">
        <f t="shared" si="163"/>
        <v>180</v>
      </c>
      <c r="P931" s="72">
        <v>198.00000000000003</v>
      </c>
      <c r="Q931" s="72">
        <f t="shared" si="164"/>
        <v>49</v>
      </c>
      <c r="R931" s="6">
        <f t="shared" si="158"/>
        <v>196</v>
      </c>
    </row>
    <row r="932" spans="1:18" ht="24" customHeight="1" outlineLevel="1">
      <c r="A932" s="16"/>
      <c r="B932" s="16"/>
      <c r="C932" s="322"/>
      <c r="D932" s="25" t="s">
        <v>673</v>
      </c>
      <c r="E932" s="26" t="s">
        <v>983</v>
      </c>
      <c r="F932" s="17"/>
      <c r="G932" s="17"/>
      <c r="H932" s="17"/>
      <c r="I932" s="17"/>
      <c r="J932" s="17"/>
      <c r="K932" s="17"/>
      <c r="L932" s="49">
        <v>150</v>
      </c>
      <c r="M932" s="18">
        <v>40</v>
      </c>
      <c r="N932" s="18">
        <v>110</v>
      </c>
      <c r="O932" s="72">
        <f t="shared" si="163"/>
        <v>300</v>
      </c>
      <c r="P932" s="72">
        <v>330</v>
      </c>
      <c r="Q932" s="72">
        <f t="shared" si="164"/>
        <v>82</v>
      </c>
      <c r="R932" s="6">
        <f t="shared" si="158"/>
        <v>328</v>
      </c>
    </row>
    <row r="933" spans="1:18" ht="24" customHeight="1" outlineLevel="1">
      <c r="A933" s="16"/>
      <c r="B933" s="16"/>
      <c r="C933" s="322"/>
      <c r="D933" s="292" t="s">
        <v>978</v>
      </c>
      <c r="E933" s="293"/>
      <c r="F933" s="293"/>
      <c r="G933" s="293"/>
      <c r="H933" s="293"/>
      <c r="I933" s="293"/>
      <c r="J933" s="293"/>
      <c r="K933" s="293"/>
      <c r="L933" s="293"/>
      <c r="M933" s="293"/>
      <c r="N933" s="293"/>
      <c r="O933" s="293"/>
      <c r="P933" s="293"/>
      <c r="Q933" s="293"/>
      <c r="R933" s="6">
        <f t="shared" si="158"/>
        <v>0</v>
      </c>
    </row>
    <row r="934" spans="1:18" ht="24" customHeight="1" outlineLevel="1">
      <c r="A934" s="16"/>
      <c r="B934" s="16"/>
      <c r="C934" s="323"/>
      <c r="D934" s="15" t="s">
        <v>44</v>
      </c>
      <c r="E934" s="26" t="s">
        <v>1197</v>
      </c>
      <c r="F934" s="73"/>
      <c r="G934" s="73"/>
      <c r="H934" s="73"/>
      <c r="I934" s="73"/>
      <c r="J934" s="73"/>
      <c r="K934" s="73"/>
      <c r="L934" s="73"/>
      <c r="M934" s="18"/>
      <c r="N934" s="18"/>
      <c r="O934" s="72">
        <v>0</v>
      </c>
      <c r="P934" s="72">
        <v>0</v>
      </c>
      <c r="Q934" s="72">
        <v>0</v>
      </c>
      <c r="R934" s="6">
        <f t="shared" si="158"/>
        <v>0</v>
      </c>
    </row>
    <row r="935" spans="1:18" ht="24" customHeight="1">
      <c r="A935" s="16"/>
      <c r="B935" s="16"/>
      <c r="C935" s="91" t="s">
        <v>664</v>
      </c>
      <c r="D935" s="91" t="s">
        <v>45</v>
      </c>
      <c r="E935" s="89"/>
      <c r="F935" s="37">
        <f t="shared" ref="F935:O935" si="165">SUM(F922:F934)</f>
        <v>0</v>
      </c>
      <c r="G935" s="37">
        <f t="shared" si="165"/>
        <v>0</v>
      </c>
      <c r="H935" s="37">
        <f t="shared" si="165"/>
        <v>0</v>
      </c>
      <c r="I935" s="37">
        <f t="shared" si="165"/>
        <v>0</v>
      </c>
      <c r="J935" s="37">
        <f t="shared" si="165"/>
        <v>0</v>
      </c>
      <c r="K935" s="37">
        <f t="shared" si="165"/>
        <v>0</v>
      </c>
      <c r="L935" s="37">
        <f t="shared" si="165"/>
        <v>2764</v>
      </c>
      <c r="M935" s="37">
        <f t="shared" si="165"/>
        <v>322</v>
      </c>
      <c r="N935" s="37">
        <f t="shared" si="165"/>
        <v>906</v>
      </c>
      <c r="O935" s="37">
        <f t="shared" si="165"/>
        <v>3992</v>
      </c>
      <c r="P935" s="37">
        <v>4391.2</v>
      </c>
      <c r="Q935" s="37">
        <f>SUM(Q922:Q934)</f>
        <v>1092</v>
      </c>
      <c r="R935" s="6">
        <f t="shared" si="158"/>
        <v>4368</v>
      </c>
    </row>
    <row r="936" spans="1:18" ht="24" customHeight="1" outlineLevel="1">
      <c r="A936" s="16"/>
      <c r="B936" s="16"/>
      <c r="C936" s="300" t="s">
        <v>674</v>
      </c>
      <c r="D936" s="15" t="s">
        <v>675</v>
      </c>
      <c r="E936" s="26"/>
      <c r="F936" s="17"/>
      <c r="G936" s="17"/>
      <c r="H936" s="17"/>
      <c r="I936" s="17"/>
      <c r="J936" s="17"/>
      <c r="K936" s="17"/>
      <c r="L936" s="49">
        <v>200</v>
      </c>
      <c r="M936" s="18"/>
      <c r="N936" s="18"/>
      <c r="O936" s="72">
        <f>SUM(F936:N936)</f>
        <v>200</v>
      </c>
      <c r="P936" s="72">
        <v>220.00000000000003</v>
      </c>
      <c r="Q936" s="72">
        <f>ROUNDDOWN(P936/4,0)</f>
        <v>55</v>
      </c>
      <c r="R936" s="6">
        <f t="shared" si="158"/>
        <v>220</v>
      </c>
    </row>
    <row r="937" spans="1:18" ht="24" customHeight="1" outlineLevel="1">
      <c r="A937" s="16"/>
      <c r="B937" s="16"/>
      <c r="C937" s="301"/>
      <c r="D937" s="288" t="s">
        <v>976</v>
      </c>
      <c r="E937" s="289"/>
      <c r="F937" s="289"/>
      <c r="G937" s="289"/>
      <c r="H937" s="289"/>
      <c r="I937" s="289"/>
      <c r="J937" s="289"/>
      <c r="K937" s="289"/>
      <c r="L937" s="289"/>
      <c r="M937" s="289"/>
      <c r="N937" s="289"/>
      <c r="O937" s="289"/>
      <c r="P937" s="289"/>
      <c r="Q937" s="289"/>
      <c r="R937" s="6">
        <f t="shared" si="158"/>
        <v>0</v>
      </c>
    </row>
    <row r="938" spans="1:18" ht="24" customHeight="1" outlineLevel="1" collapsed="1">
      <c r="A938" s="16"/>
      <c r="B938" s="16"/>
      <c r="C938" s="301"/>
      <c r="D938" s="25" t="s">
        <v>676</v>
      </c>
      <c r="E938" s="26" t="s">
        <v>59</v>
      </c>
      <c r="F938" s="17"/>
      <c r="G938" s="17"/>
      <c r="H938" s="17"/>
      <c r="I938" s="17"/>
      <c r="J938" s="17"/>
      <c r="K938" s="17"/>
      <c r="L938" s="49">
        <v>1630</v>
      </c>
      <c r="M938" s="18">
        <v>100</v>
      </c>
      <c r="N938" s="18">
        <v>110</v>
      </c>
      <c r="O938" s="72">
        <f t="shared" ref="O938:O946" si="166">SUM(L938:N938)</f>
        <v>1840</v>
      </c>
      <c r="P938" s="72">
        <v>2024.0000000000002</v>
      </c>
      <c r="Q938" s="72">
        <f t="shared" ref="Q938:Q946" si="167">ROUNDDOWN(P938/4,0)</f>
        <v>506</v>
      </c>
      <c r="R938" s="6">
        <f t="shared" si="158"/>
        <v>2024</v>
      </c>
    </row>
    <row r="939" spans="1:18" ht="24" customHeight="1" outlineLevel="1">
      <c r="A939" s="16"/>
      <c r="B939" s="16"/>
      <c r="C939" s="301"/>
      <c r="D939" s="25" t="s">
        <v>677</v>
      </c>
      <c r="E939" s="26" t="s">
        <v>984</v>
      </c>
      <c r="F939" s="17"/>
      <c r="G939" s="17"/>
      <c r="H939" s="17"/>
      <c r="I939" s="17"/>
      <c r="J939" s="17"/>
      <c r="K939" s="17"/>
      <c r="L939" s="49">
        <v>197</v>
      </c>
      <c r="M939" s="18">
        <v>68</v>
      </c>
      <c r="N939" s="18">
        <v>90</v>
      </c>
      <c r="O939" s="72">
        <f t="shared" si="166"/>
        <v>355</v>
      </c>
      <c r="P939" s="72">
        <v>390.50000000000006</v>
      </c>
      <c r="Q939" s="72">
        <f t="shared" si="167"/>
        <v>97</v>
      </c>
      <c r="R939" s="6">
        <f t="shared" si="158"/>
        <v>388</v>
      </c>
    </row>
    <row r="940" spans="1:18" ht="24" customHeight="1" outlineLevel="1">
      <c r="A940" s="16"/>
      <c r="B940" s="16"/>
      <c r="C940" s="301"/>
      <c r="D940" s="25" t="s">
        <v>678</v>
      </c>
      <c r="E940" s="26" t="s">
        <v>983</v>
      </c>
      <c r="F940" s="17"/>
      <c r="G940" s="17"/>
      <c r="H940" s="17"/>
      <c r="I940" s="17"/>
      <c r="J940" s="17"/>
      <c r="K940" s="17"/>
      <c r="L940" s="49">
        <v>150</v>
      </c>
      <c r="M940" s="18">
        <v>72</v>
      </c>
      <c r="N940" s="18">
        <v>90</v>
      </c>
      <c r="O940" s="72">
        <f t="shared" si="166"/>
        <v>312</v>
      </c>
      <c r="P940" s="72">
        <v>343.20000000000005</v>
      </c>
      <c r="Q940" s="72">
        <f t="shared" si="167"/>
        <v>85</v>
      </c>
      <c r="R940" s="6">
        <f t="shared" si="158"/>
        <v>340</v>
      </c>
    </row>
    <row r="941" spans="1:18" ht="24" customHeight="1" outlineLevel="1">
      <c r="A941" s="16"/>
      <c r="B941" s="16"/>
      <c r="C941" s="301"/>
      <c r="D941" s="25" t="s">
        <v>679</v>
      </c>
      <c r="E941" s="26" t="s">
        <v>983</v>
      </c>
      <c r="F941" s="17"/>
      <c r="G941" s="17"/>
      <c r="H941" s="17"/>
      <c r="I941" s="17"/>
      <c r="J941" s="17"/>
      <c r="K941" s="17"/>
      <c r="L941" s="49">
        <v>197</v>
      </c>
      <c r="M941" s="18">
        <v>100</v>
      </c>
      <c r="N941" s="18">
        <v>90</v>
      </c>
      <c r="O941" s="72">
        <f t="shared" si="166"/>
        <v>387</v>
      </c>
      <c r="P941" s="72">
        <v>425.70000000000005</v>
      </c>
      <c r="Q941" s="72">
        <f t="shared" si="167"/>
        <v>106</v>
      </c>
      <c r="R941" s="6">
        <f t="shared" si="158"/>
        <v>424</v>
      </c>
    </row>
    <row r="942" spans="1:18" ht="24" customHeight="1" outlineLevel="1">
      <c r="A942" s="16"/>
      <c r="B942" s="16"/>
      <c r="C942" s="301"/>
      <c r="D942" s="25" t="s">
        <v>680</v>
      </c>
      <c r="E942" s="26" t="s">
        <v>983</v>
      </c>
      <c r="F942" s="17"/>
      <c r="G942" s="17"/>
      <c r="H942" s="17"/>
      <c r="I942" s="17"/>
      <c r="J942" s="17"/>
      <c r="K942" s="17"/>
      <c r="L942" s="49">
        <v>173</v>
      </c>
      <c r="M942" s="18">
        <v>60</v>
      </c>
      <c r="N942" s="18">
        <v>90</v>
      </c>
      <c r="O942" s="72">
        <f t="shared" si="166"/>
        <v>323</v>
      </c>
      <c r="P942" s="72">
        <v>355.3</v>
      </c>
      <c r="Q942" s="72">
        <f t="shared" si="167"/>
        <v>88</v>
      </c>
      <c r="R942" s="6">
        <f t="shared" si="158"/>
        <v>352</v>
      </c>
    </row>
    <row r="943" spans="1:18" ht="24" customHeight="1" outlineLevel="1">
      <c r="A943" s="16"/>
      <c r="B943" s="16"/>
      <c r="C943" s="301"/>
      <c r="D943" s="25" t="s">
        <v>681</v>
      </c>
      <c r="E943" s="26" t="s">
        <v>983</v>
      </c>
      <c r="F943" s="17"/>
      <c r="G943" s="17"/>
      <c r="H943" s="17"/>
      <c r="I943" s="17"/>
      <c r="J943" s="17"/>
      <c r="K943" s="17"/>
      <c r="L943" s="49">
        <v>120</v>
      </c>
      <c r="M943" s="18">
        <v>20</v>
      </c>
      <c r="N943" s="18">
        <v>20</v>
      </c>
      <c r="O943" s="72">
        <f t="shared" si="166"/>
        <v>160</v>
      </c>
      <c r="P943" s="72">
        <v>176</v>
      </c>
      <c r="Q943" s="72">
        <f t="shared" si="167"/>
        <v>44</v>
      </c>
      <c r="R943" s="6">
        <f t="shared" si="158"/>
        <v>176</v>
      </c>
    </row>
    <row r="944" spans="1:18" ht="24" customHeight="1" outlineLevel="1">
      <c r="A944" s="16"/>
      <c r="B944" s="16"/>
      <c r="C944" s="301"/>
      <c r="D944" s="25" t="s">
        <v>682</v>
      </c>
      <c r="E944" s="26" t="s">
        <v>983</v>
      </c>
      <c r="F944" s="17"/>
      <c r="G944" s="17"/>
      <c r="H944" s="17"/>
      <c r="I944" s="17"/>
      <c r="J944" s="17"/>
      <c r="K944" s="17"/>
      <c r="L944" s="49">
        <v>160</v>
      </c>
      <c r="M944" s="18">
        <v>41</v>
      </c>
      <c r="N944" s="18">
        <v>90</v>
      </c>
      <c r="O944" s="72">
        <f t="shared" si="166"/>
        <v>291</v>
      </c>
      <c r="P944" s="72">
        <v>320.10000000000002</v>
      </c>
      <c r="Q944" s="72">
        <f t="shared" si="167"/>
        <v>80</v>
      </c>
      <c r="R944" s="6">
        <f t="shared" si="158"/>
        <v>320</v>
      </c>
    </row>
    <row r="945" spans="1:18" ht="24" customHeight="1" outlineLevel="1">
      <c r="A945" s="16"/>
      <c r="B945" s="16"/>
      <c r="C945" s="301"/>
      <c r="D945" s="25" t="s">
        <v>683</v>
      </c>
      <c r="E945" s="26" t="s">
        <v>983</v>
      </c>
      <c r="F945" s="17"/>
      <c r="G945" s="17"/>
      <c r="H945" s="17"/>
      <c r="I945" s="17"/>
      <c r="J945" s="17"/>
      <c r="K945" s="17"/>
      <c r="L945" s="49">
        <v>188</v>
      </c>
      <c r="M945" s="18">
        <v>50</v>
      </c>
      <c r="N945" s="18">
        <v>30</v>
      </c>
      <c r="O945" s="72">
        <f t="shared" si="166"/>
        <v>268</v>
      </c>
      <c r="P945" s="72">
        <v>294.8</v>
      </c>
      <c r="Q945" s="72">
        <f t="shared" si="167"/>
        <v>73</v>
      </c>
      <c r="R945" s="6">
        <f t="shared" si="158"/>
        <v>292</v>
      </c>
    </row>
    <row r="946" spans="1:18" ht="24" customHeight="1" outlineLevel="1">
      <c r="A946" s="16"/>
      <c r="B946" s="16"/>
      <c r="C946" s="301"/>
      <c r="D946" s="25" t="s">
        <v>684</v>
      </c>
      <c r="E946" s="26" t="s">
        <v>983</v>
      </c>
      <c r="F946" s="17"/>
      <c r="G946" s="17"/>
      <c r="H946" s="17"/>
      <c r="I946" s="17"/>
      <c r="J946" s="17"/>
      <c r="K946" s="17"/>
      <c r="L946" s="49">
        <v>200</v>
      </c>
      <c r="M946" s="18">
        <v>66</v>
      </c>
      <c r="N946" s="18">
        <v>90</v>
      </c>
      <c r="O946" s="72">
        <f t="shared" si="166"/>
        <v>356</v>
      </c>
      <c r="P946" s="72">
        <v>391.6</v>
      </c>
      <c r="Q946" s="72">
        <f t="shared" si="167"/>
        <v>97</v>
      </c>
      <c r="R946" s="6">
        <f t="shared" si="158"/>
        <v>388</v>
      </c>
    </row>
    <row r="947" spans="1:18" ht="24" customHeight="1" outlineLevel="1">
      <c r="A947" s="16"/>
      <c r="B947" s="16"/>
      <c r="C947" s="301"/>
      <c r="D947" s="290" t="s">
        <v>977</v>
      </c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6">
        <f t="shared" si="158"/>
        <v>0</v>
      </c>
    </row>
    <row r="948" spans="1:18" ht="49.15" customHeight="1" outlineLevel="1">
      <c r="A948" s="16"/>
      <c r="B948" s="16"/>
      <c r="C948" s="301"/>
      <c r="D948" s="57" t="s">
        <v>1049</v>
      </c>
      <c r="E948" s="81" t="s">
        <v>1139</v>
      </c>
      <c r="F948" s="17"/>
      <c r="G948" s="17"/>
      <c r="H948" s="17"/>
      <c r="I948" s="17"/>
      <c r="J948" s="17"/>
      <c r="K948" s="17"/>
      <c r="L948" s="68">
        <v>466</v>
      </c>
      <c r="M948" s="67"/>
      <c r="N948" s="67"/>
      <c r="O948" s="78">
        <f>SUM(L948:N948)</f>
        <v>466</v>
      </c>
      <c r="P948" s="78">
        <v>512.6</v>
      </c>
      <c r="Q948" s="78">
        <f>ROUNDDOWN(P948/4,0)</f>
        <v>128</v>
      </c>
      <c r="R948" s="6">
        <f t="shared" si="158"/>
        <v>512</v>
      </c>
    </row>
    <row r="949" spans="1:18" ht="24" customHeight="1" outlineLevel="1">
      <c r="A949" s="16"/>
      <c r="B949" s="16"/>
      <c r="C949" s="301"/>
      <c r="D949" s="25" t="s">
        <v>1050</v>
      </c>
      <c r="E949" s="75" t="s">
        <v>1139</v>
      </c>
      <c r="F949" s="17"/>
      <c r="G949" s="17"/>
      <c r="H949" s="17"/>
      <c r="I949" s="17"/>
      <c r="J949" s="17"/>
      <c r="K949" s="17"/>
      <c r="L949" s="49">
        <v>100</v>
      </c>
      <c r="M949" s="18"/>
      <c r="N949" s="18"/>
      <c r="O949" s="72">
        <f>SUM(L949:N949)</f>
        <v>100</v>
      </c>
      <c r="P949" s="78">
        <v>110.00000000000001</v>
      </c>
      <c r="Q949" s="78">
        <f>ROUNDDOWN(P949/4,0)</f>
        <v>27</v>
      </c>
      <c r="R949" s="6">
        <f t="shared" si="158"/>
        <v>108</v>
      </c>
    </row>
    <row r="950" spans="1:18" ht="24" customHeight="1" outlineLevel="1">
      <c r="A950" s="16"/>
      <c r="B950" s="16"/>
      <c r="C950" s="301"/>
      <c r="D950" s="25" t="s">
        <v>1051</v>
      </c>
      <c r="E950" s="75" t="s">
        <v>1140</v>
      </c>
      <c r="F950" s="17"/>
      <c r="G950" s="17"/>
      <c r="H950" s="17"/>
      <c r="I950" s="17"/>
      <c r="J950" s="17"/>
      <c r="K950" s="17"/>
      <c r="L950" s="49">
        <v>500</v>
      </c>
      <c r="M950" s="18"/>
      <c r="N950" s="18"/>
      <c r="O950" s="72">
        <f>SUM(L950:N950)</f>
        <v>500</v>
      </c>
      <c r="P950" s="78">
        <v>550</v>
      </c>
      <c r="Q950" s="78">
        <f>ROUNDDOWN(P950/4,0)</f>
        <v>137</v>
      </c>
      <c r="R950" s="6">
        <f t="shared" si="158"/>
        <v>548</v>
      </c>
    </row>
    <row r="951" spans="1:18" ht="24" customHeight="1" outlineLevel="1">
      <c r="A951" s="16"/>
      <c r="B951" s="16"/>
      <c r="C951" s="301"/>
      <c r="D951" s="292" t="s">
        <v>978</v>
      </c>
      <c r="E951" s="293"/>
      <c r="F951" s="293"/>
      <c r="G951" s="293"/>
      <c r="H951" s="293"/>
      <c r="I951" s="293"/>
      <c r="J951" s="293"/>
      <c r="K951" s="293"/>
      <c r="L951" s="293"/>
      <c r="M951" s="293"/>
      <c r="N951" s="293"/>
      <c r="O951" s="293"/>
      <c r="P951" s="293"/>
      <c r="Q951" s="293"/>
      <c r="R951" s="6">
        <f t="shared" si="158"/>
        <v>0</v>
      </c>
    </row>
    <row r="952" spans="1:18" ht="24" customHeight="1" outlineLevel="1">
      <c r="A952" s="16"/>
      <c r="B952" s="16"/>
      <c r="C952" s="302"/>
      <c r="D952" s="31" t="s">
        <v>44</v>
      </c>
      <c r="E952" s="26" t="s">
        <v>1197</v>
      </c>
      <c r="F952" s="73"/>
      <c r="G952" s="73"/>
      <c r="H952" s="73"/>
      <c r="I952" s="73"/>
      <c r="J952" s="73"/>
      <c r="K952" s="73"/>
      <c r="L952" s="73"/>
      <c r="M952" s="18"/>
      <c r="N952" s="18"/>
      <c r="O952" s="72">
        <f>SUM(F952:N952)</f>
        <v>0</v>
      </c>
      <c r="P952" s="72">
        <v>0</v>
      </c>
      <c r="Q952" s="72">
        <f>O952*1.1</f>
        <v>0</v>
      </c>
      <c r="R952" s="6">
        <f t="shared" si="158"/>
        <v>0</v>
      </c>
    </row>
    <row r="953" spans="1:18" ht="24" customHeight="1">
      <c r="A953" s="16"/>
      <c r="B953" s="16"/>
      <c r="C953" s="91" t="s">
        <v>674</v>
      </c>
      <c r="D953" s="91" t="s">
        <v>45</v>
      </c>
      <c r="E953" s="89"/>
      <c r="F953" s="37">
        <f t="shared" ref="F953:O953" si="168">SUM(F936:F952)</f>
        <v>0</v>
      </c>
      <c r="G953" s="37">
        <f t="shared" si="168"/>
        <v>0</v>
      </c>
      <c r="H953" s="37">
        <f t="shared" si="168"/>
        <v>0</v>
      </c>
      <c r="I953" s="37">
        <f t="shared" si="168"/>
        <v>0</v>
      </c>
      <c r="J953" s="37">
        <f t="shared" si="168"/>
        <v>0</v>
      </c>
      <c r="K953" s="37">
        <f t="shared" si="168"/>
        <v>0</v>
      </c>
      <c r="L953" s="37">
        <f t="shared" si="168"/>
        <v>4281</v>
      </c>
      <c r="M953" s="37">
        <f t="shared" si="168"/>
        <v>577</v>
      </c>
      <c r="N953" s="37">
        <f t="shared" si="168"/>
        <v>700</v>
      </c>
      <c r="O953" s="37">
        <f t="shared" si="168"/>
        <v>5558</v>
      </c>
      <c r="P953" s="37">
        <v>6113.800000000002</v>
      </c>
      <c r="Q953" s="37">
        <f>SUM(Q936:Q952)</f>
        <v>1523</v>
      </c>
      <c r="R953" s="6">
        <f t="shared" si="158"/>
        <v>6092</v>
      </c>
    </row>
    <row r="954" spans="1:18" ht="24" customHeight="1" outlineLevel="1">
      <c r="A954" s="16"/>
      <c r="B954" s="16"/>
      <c r="C954" s="300" t="s">
        <v>685</v>
      </c>
      <c r="D954" s="15" t="s">
        <v>686</v>
      </c>
      <c r="E954" s="26"/>
      <c r="F954" s="17"/>
      <c r="G954" s="17"/>
      <c r="H954" s="17"/>
      <c r="I954" s="17"/>
      <c r="J954" s="17"/>
      <c r="K954" s="17"/>
      <c r="L954" s="49">
        <v>200</v>
      </c>
      <c r="M954" s="18"/>
      <c r="N954" s="18"/>
      <c r="O954" s="72">
        <f>SUM(F954:N954)</f>
        <v>200</v>
      </c>
      <c r="P954" s="72">
        <v>220.00000000000003</v>
      </c>
      <c r="Q954" s="78">
        <f>ROUNDDOWN(P954/4,0)</f>
        <v>55</v>
      </c>
      <c r="R954" s="6">
        <f t="shared" si="158"/>
        <v>220</v>
      </c>
    </row>
    <row r="955" spans="1:18" ht="24" customHeight="1" outlineLevel="1">
      <c r="A955" s="16"/>
      <c r="B955" s="16"/>
      <c r="C955" s="301"/>
      <c r="D955" s="288" t="s">
        <v>976</v>
      </c>
      <c r="E955" s="289"/>
      <c r="F955" s="289"/>
      <c r="G955" s="289"/>
      <c r="H955" s="289"/>
      <c r="I955" s="289"/>
      <c r="J955" s="289"/>
      <c r="K955" s="289"/>
      <c r="L955" s="289"/>
      <c r="M955" s="289"/>
      <c r="N955" s="289"/>
      <c r="O955" s="289"/>
      <c r="P955" s="289"/>
      <c r="Q955" s="289"/>
      <c r="R955" s="6">
        <f t="shared" si="158"/>
        <v>0</v>
      </c>
    </row>
    <row r="956" spans="1:18" ht="24" customHeight="1" outlineLevel="1">
      <c r="A956" s="16"/>
      <c r="B956" s="16"/>
      <c r="C956" s="301"/>
      <c r="D956" s="25" t="s">
        <v>685</v>
      </c>
      <c r="E956" s="26" t="s">
        <v>32</v>
      </c>
      <c r="F956" s="17"/>
      <c r="G956" s="17"/>
      <c r="H956" s="17"/>
      <c r="I956" s="17"/>
      <c r="J956" s="17"/>
      <c r="K956" s="17"/>
      <c r="L956" s="49">
        <v>630</v>
      </c>
      <c r="M956" s="18">
        <v>40</v>
      </c>
      <c r="N956" s="18">
        <v>90</v>
      </c>
      <c r="O956" s="72">
        <f t="shared" ref="O956:O966" si="169">SUM(L956:N956)</f>
        <v>760</v>
      </c>
      <c r="P956" s="72">
        <v>836.00000000000011</v>
      </c>
      <c r="Q956" s="78">
        <f t="shared" ref="Q956:Q966" si="170">ROUNDDOWN(P956/4,0)</f>
        <v>209</v>
      </c>
      <c r="R956" s="6">
        <f t="shared" si="158"/>
        <v>836</v>
      </c>
    </row>
    <row r="957" spans="1:18" ht="24" customHeight="1" outlineLevel="1">
      <c r="A957" s="16"/>
      <c r="B957" s="16"/>
      <c r="C957" s="301"/>
      <c r="D957" s="25" t="s">
        <v>690</v>
      </c>
      <c r="E957" s="26" t="s">
        <v>989</v>
      </c>
      <c r="F957" s="17"/>
      <c r="G957" s="17"/>
      <c r="H957" s="17"/>
      <c r="I957" s="17"/>
      <c r="J957" s="17"/>
      <c r="K957" s="17"/>
      <c r="L957" s="49">
        <v>400</v>
      </c>
      <c r="M957" s="18">
        <v>40</v>
      </c>
      <c r="N957" s="18">
        <v>20</v>
      </c>
      <c r="O957" s="72">
        <f t="shared" si="169"/>
        <v>460</v>
      </c>
      <c r="P957" s="72">
        <v>506.00000000000006</v>
      </c>
      <c r="Q957" s="78">
        <f t="shared" si="170"/>
        <v>126</v>
      </c>
      <c r="R957" s="6">
        <f t="shared" si="158"/>
        <v>504</v>
      </c>
    </row>
    <row r="958" spans="1:18" ht="24" customHeight="1" outlineLevel="1">
      <c r="A958" s="16"/>
      <c r="B958" s="16"/>
      <c r="C958" s="301"/>
      <c r="D958" s="25" t="s">
        <v>688</v>
      </c>
      <c r="E958" s="26" t="s">
        <v>989</v>
      </c>
      <c r="F958" s="17"/>
      <c r="G958" s="17"/>
      <c r="H958" s="17"/>
      <c r="I958" s="17"/>
      <c r="J958" s="17"/>
      <c r="K958" s="17"/>
      <c r="L958" s="49">
        <v>340</v>
      </c>
      <c r="M958" s="18">
        <v>55</v>
      </c>
      <c r="N958" s="18">
        <v>50</v>
      </c>
      <c r="O958" s="72">
        <f t="shared" si="169"/>
        <v>445</v>
      </c>
      <c r="P958" s="72">
        <v>489.50000000000006</v>
      </c>
      <c r="Q958" s="78">
        <f t="shared" si="170"/>
        <v>122</v>
      </c>
      <c r="R958" s="6">
        <f t="shared" si="158"/>
        <v>488</v>
      </c>
    </row>
    <row r="959" spans="1:18" ht="24" customHeight="1" outlineLevel="1" collapsed="1">
      <c r="A959" s="16"/>
      <c r="B959" s="16"/>
      <c r="C959" s="301"/>
      <c r="D959" s="25" t="s">
        <v>687</v>
      </c>
      <c r="E959" s="26" t="s">
        <v>984</v>
      </c>
      <c r="F959" s="17"/>
      <c r="G959" s="17"/>
      <c r="H959" s="17"/>
      <c r="I959" s="17"/>
      <c r="J959" s="17"/>
      <c r="K959" s="17"/>
      <c r="L959" s="49">
        <v>130</v>
      </c>
      <c r="M959" s="18">
        <v>40</v>
      </c>
      <c r="N959" s="18">
        <v>20</v>
      </c>
      <c r="O959" s="72">
        <f t="shared" si="169"/>
        <v>190</v>
      </c>
      <c r="P959" s="72">
        <v>209.00000000000003</v>
      </c>
      <c r="Q959" s="78">
        <f t="shared" si="170"/>
        <v>52</v>
      </c>
      <c r="R959" s="6">
        <f t="shared" si="158"/>
        <v>208</v>
      </c>
    </row>
    <row r="960" spans="1:18" ht="24" customHeight="1" outlineLevel="1">
      <c r="A960" s="16"/>
      <c r="B960" s="16"/>
      <c r="C960" s="301"/>
      <c r="D960" s="25" t="s">
        <v>689</v>
      </c>
      <c r="E960" s="26" t="s">
        <v>984</v>
      </c>
      <c r="F960" s="17"/>
      <c r="G960" s="17"/>
      <c r="H960" s="17"/>
      <c r="I960" s="17"/>
      <c r="J960" s="17"/>
      <c r="K960" s="17"/>
      <c r="L960" s="49">
        <v>265</v>
      </c>
      <c r="M960" s="18">
        <v>40</v>
      </c>
      <c r="N960" s="18">
        <v>25</v>
      </c>
      <c r="O960" s="72">
        <f t="shared" si="169"/>
        <v>330</v>
      </c>
      <c r="P960" s="72">
        <v>363.00000000000006</v>
      </c>
      <c r="Q960" s="78">
        <f t="shared" si="170"/>
        <v>90</v>
      </c>
      <c r="R960" s="6">
        <f t="shared" si="158"/>
        <v>360</v>
      </c>
    </row>
    <row r="961" spans="1:18" ht="24" customHeight="1" outlineLevel="1">
      <c r="A961" s="16"/>
      <c r="B961" s="16"/>
      <c r="C961" s="301"/>
      <c r="D961" s="25" t="s">
        <v>692</v>
      </c>
      <c r="E961" s="26" t="s">
        <v>984</v>
      </c>
      <c r="F961" s="17"/>
      <c r="G961" s="17"/>
      <c r="H961" s="17"/>
      <c r="I961" s="17"/>
      <c r="J961" s="17"/>
      <c r="K961" s="17"/>
      <c r="L961" s="49">
        <v>100</v>
      </c>
      <c r="M961" s="18">
        <v>15</v>
      </c>
      <c r="N961" s="18">
        <v>15</v>
      </c>
      <c r="O961" s="72">
        <f t="shared" si="169"/>
        <v>130</v>
      </c>
      <c r="P961" s="72">
        <v>143</v>
      </c>
      <c r="Q961" s="78">
        <f t="shared" si="170"/>
        <v>35</v>
      </c>
      <c r="R961" s="6">
        <f t="shared" si="158"/>
        <v>140</v>
      </c>
    </row>
    <row r="962" spans="1:18" ht="24" customHeight="1" outlineLevel="1">
      <c r="A962" s="16"/>
      <c r="B962" s="16"/>
      <c r="C962" s="301"/>
      <c r="D962" s="25" t="s">
        <v>693</v>
      </c>
      <c r="E962" s="26" t="s">
        <v>984</v>
      </c>
      <c r="F962" s="17"/>
      <c r="G962" s="17"/>
      <c r="H962" s="17"/>
      <c r="I962" s="17"/>
      <c r="J962" s="17"/>
      <c r="K962" s="17"/>
      <c r="L962" s="49">
        <v>170</v>
      </c>
      <c r="M962" s="18">
        <v>60</v>
      </c>
      <c r="N962" s="18">
        <v>130</v>
      </c>
      <c r="O962" s="72">
        <f t="shared" si="169"/>
        <v>360</v>
      </c>
      <c r="P962" s="72">
        <v>396.00000000000006</v>
      </c>
      <c r="Q962" s="78">
        <f t="shared" si="170"/>
        <v>99</v>
      </c>
      <c r="R962" s="6">
        <f t="shared" si="158"/>
        <v>396</v>
      </c>
    </row>
    <row r="963" spans="1:18" ht="24" customHeight="1" outlineLevel="1">
      <c r="A963" s="16"/>
      <c r="B963" s="16"/>
      <c r="C963" s="301"/>
      <c r="D963" s="25" t="s">
        <v>691</v>
      </c>
      <c r="E963" s="26" t="s">
        <v>983</v>
      </c>
      <c r="F963" s="17"/>
      <c r="G963" s="17"/>
      <c r="H963" s="17"/>
      <c r="I963" s="17"/>
      <c r="J963" s="17"/>
      <c r="K963" s="17"/>
      <c r="L963" s="49">
        <v>100</v>
      </c>
      <c r="M963" s="18">
        <v>15</v>
      </c>
      <c r="N963" s="18">
        <v>15</v>
      </c>
      <c r="O963" s="72">
        <f t="shared" si="169"/>
        <v>130</v>
      </c>
      <c r="P963" s="72">
        <v>143</v>
      </c>
      <c r="Q963" s="78">
        <f t="shared" si="170"/>
        <v>35</v>
      </c>
      <c r="R963" s="6">
        <f t="shared" si="158"/>
        <v>140</v>
      </c>
    </row>
    <row r="964" spans="1:18" ht="24" customHeight="1" outlineLevel="1">
      <c r="A964" s="16"/>
      <c r="B964" s="16"/>
      <c r="C964" s="301"/>
      <c r="D964" s="25" t="s">
        <v>695</v>
      </c>
      <c r="E964" s="26" t="s">
        <v>983</v>
      </c>
      <c r="F964" s="17"/>
      <c r="G964" s="17"/>
      <c r="H964" s="17"/>
      <c r="I964" s="17"/>
      <c r="J964" s="17"/>
      <c r="K964" s="17"/>
      <c r="L964" s="49">
        <v>100</v>
      </c>
      <c r="M964" s="18">
        <v>60</v>
      </c>
      <c r="N964" s="18">
        <v>45</v>
      </c>
      <c r="O964" s="72">
        <f t="shared" si="169"/>
        <v>205</v>
      </c>
      <c r="P964" s="72">
        <v>225.50000000000003</v>
      </c>
      <c r="Q964" s="78">
        <f t="shared" si="170"/>
        <v>56</v>
      </c>
      <c r="R964" s="6">
        <f t="shared" si="158"/>
        <v>224</v>
      </c>
    </row>
    <row r="965" spans="1:18" ht="24" customHeight="1" outlineLevel="1">
      <c r="A965" s="16"/>
      <c r="B965" s="16"/>
      <c r="C965" s="301"/>
      <c r="D965" s="25" t="s">
        <v>696</v>
      </c>
      <c r="E965" s="26" t="s">
        <v>983</v>
      </c>
      <c r="F965" s="17"/>
      <c r="G965" s="17"/>
      <c r="H965" s="17"/>
      <c r="I965" s="17"/>
      <c r="J965" s="17"/>
      <c r="K965" s="17"/>
      <c r="L965" s="49">
        <v>50</v>
      </c>
      <c r="M965" s="18">
        <v>10</v>
      </c>
      <c r="N965" s="18">
        <v>10</v>
      </c>
      <c r="O965" s="72">
        <f t="shared" si="169"/>
        <v>70</v>
      </c>
      <c r="P965" s="72">
        <v>77</v>
      </c>
      <c r="Q965" s="78">
        <f t="shared" si="170"/>
        <v>19</v>
      </c>
      <c r="R965" s="6">
        <f t="shared" si="158"/>
        <v>76</v>
      </c>
    </row>
    <row r="966" spans="1:18" ht="24" customHeight="1" outlineLevel="1">
      <c r="A966" s="16"/>
      <c r="B966" s="16"/>
      <c r="C966" s="301"/>
      <c r="D966" s="25" t="s">
        <v>694</v>
      </c>
      <c r="E966" s="26" t="s">
        <v>986</v>
      </c>
      <c r="F966" s="17"/>
      <c r="G966" s="17"/>
      <c r="H966" s="17"/>
      <c r="I966" s="17"/>
      <c r="J966" s="17"/>
      <c r="K966" s="17"/>
      <c r="L966" s="49">
        <v>70</v>
      </c>
      <c r="M966" s="18">
        <v>27</v>
      </c>
      <c r="N966" s="18"/>
      <c r="O966" s="72">
        <f t="shared" si="169"/>
        <v>97</v>
      </c>
      <c r="P966" s="72">
        <v>106.7</v>
      </c>
      <c r="Q966" s="78">
        <f t="shared" si="170"/>
        <v>26</v>
      </c>
      <c r="R966" s="6">
        <f t="shared" si="158"/>
        <v>104</v>
      </c>
    </row>
    <row r="967" spans="1:18" ht="24" customHeight="1" outlineLevel="1">
      <c r="A967" s="16"/>
      <c r="B967" s="16"/>
      <c r="C967" s="301"/>
      <c r="D967" s="290" t="s">
        <v>977</v>
      </c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6">
        <f t="shared" si="158"/>
        <v>0</v>
      </c>
    </row>
    <row r="968" spans="1:18" ht="24" customHeight="1" outlineLevel="1">
      <c r="A968" s="16"/>
      <c r="B968" s="16"/>
      <c r="C968" s="301"/>
      <c r="D968" s="25" t="s">
        <v>1052</v>
      </c>
      <c r="E968" s="75" t="s">
        <v>1139</v>
      </c>
      <c r="F968" s="17"/>
      <c r="G968" s="17"/>
      <c r="H968" s="17"/>
      <c r="I968" s="17"/>
      <c r="J968" s="17"/>
      <c r="K968" s="17"/>
      <c r="L968" s="49">
        <v>100</v>
      </c>
      <c r="M968" s="18"/>
      <c r="N968" s="18"/>
      <c r="O968" s="72">
        <f>SUM(F968:N968)</f>
        <v>100</v>
      </c>
      <c r="P968" s="72">
        <v>110.00000000000001</v>
      </c>
      <c r="Q968" s="78">
        <f>ROUNDDOWN(P968/4,0)</f>
        <v>27</v>
      </c>
      <c r="R968" s="6">
        <f t="shared" ref="R968:R1031" si="171">Q968*4</f>
        <v>108</v>
      </c>
    </row>
    <row r="969" spans="1:18" ht="24" customHeight="1" outlineLevel="1">
      <c r="A969" s="16"/>
      <c r="B969" s="16"/>
      <c r="C969" s="301"/>
      <c r="D969" s="292" t="s">
        <v>978</v>
      </c>
      <c r="E969" s="293"/>
      <c r="F969" s="293"/>
      <c r="G969" s="293"/>
      <c r="H969" s="293"/>
      <c r="I969" s="293"/>
      <c r="J969" s="293"/>
      <c r="K969" s="293"/>
      <c r="L969" s="293"/>
      <c r="M969" s="293"/>
      <c r="N969" s="293"/>
      <c r="O969" s="293"/>
      <c r="P969" s="293"/>
      <c r="Q969" s="293"/>
      <c r="R969" s="6">
        <f t="shared" si="171"/>
        <v>0</v>
      </c>
    </row>
    <row r="970" spans="1:18" ht="24" customHeight="1" outlineLevel="1">
      <c r="A970" s="16"/>
      <c r="B970" s="16"/>
      <c r="C970" s="302"/>
      <c r="D970" s="31" t="s">
        <v>44</v>
      </c>
      <c r="E970" s="26" t="s">
        <v>1197</v>
      </c>
      <c r="F970" s="73"/>
      <c r="G970" s="73"/>
      <c r="H970" s="73"/>
      <c r="I970" s="73"/>
      <c r="J970" s="73"/>
      <c r="K970" s="73"/>
      <c r="L970" s="73"/>
      <c r="M970" s="18"/>
      <c r="N970" s="18"/>
      <c r="O970" s="72">
        <v>0</v>
      </c>
      <c r="P970" s="72">
        <v>0</v>
      </c>
      <c r="Q970" s="72">
        <v>0</v>
      </c>
      <c r="R970" s="6">
        <f t="shared" si="171"/>
        <v>0</v>
      </c>
    </row>
    <row r="971" spans="1:18" ht="24" customHeight="1">
      <c r="A971" s="16"/>
      <c r="B971" s="16"/>
      <c r="C971" s="91" t="s">
        <v>685</v>
      </c>
      <c r="D971" s="91" t="s">
        <v>45</v>
      </c>
      <c r="E971" s="89"/>
      <c r="F971" s="37">
        <f t="shared" ref="F971:O971" si="172">SUM(F954:F970)</f>
        <v>0</v>
      </c>
      <c r="G971" s="37">
        <f t="shared" si="172"/>
        <v>0</v>
      </c>
      <c r="H971" s="37">
        <f t="shared" si="172"/>
        <v>0</v>
      </c>
      <c r="I971" s="37">
        <f t="shared" si="172"/>
        <v>0</v>
      </c>
      <c r="J971" s="37">
        <f t="shared" si="172"/>
        <v>0</v>
      </c>
      <c r="K971" s="37">
        <f t="shared" si="172"/>
        <v>0</v>
      </c>
      <c r="L971" s="37">
        <f t="shared" si="172"/>
        <v>2655</v>
      </c>
      <c r="M971" s="37">
        <f t="shared" si="172"/>
        <v>402</v>
      </c>
      <c r="N971" s="37">
        <f t="shared" si="172"/>
        <v>420</v>
      </c>
      <c r="O971" s="37">
        <f t="shared" si="172"/>
        <v>3477</v>
      </c>
      <c r="P971" s="37">
        <v>3824.7000000000003</v>
      </c>
      <c r="Q971" s="37">
        <f>SUM(Q954:Q970)</f>
        <v>951</v>
      </c>
      <c r="R971" s="6">
        <f t="shared" si="171"/>
        <v>3804</v>
      </c>
    </row>
    <row r="972" spans="1:18" ht="24" customHeight="1" outlineLevel="1">
      <c r="A972" s="16"/>
      <c r="B972" s="16"/>
      <c r="C972" s="294" t="s">
        <v>697</v>
      </c>
      <c r="D972" s="15" t="s">
        <v>698</v>
      </c>
      <c r="E972" s="26"/>
      <c r="F972" s="17"/>
      <c r="G972" s="17"/>
      <c r="H972" s="17"/>
      <c r="I972" s="17"/>
      <c r="J972" s="17"/>
      <c r="K972" s="17"/>
      <c r="L972" s="49">
        <v>320</v>
      </c>
      <c r="M972" s="18">
        <v>0</v>
      </c>
      <c r="N972" s="18">
        <v>0</v>
      </c>
      <c r="O972" s="72">
        <f>SUM(F972:N972)</f>
        <v>320</v>
      </c>
      <c r="P972" s="72">
        <v>352</v>
      </c>
      <c r="Q972" s="78">
        <f>ROUNDDOWN(P972/4,0)</f>
        <v>88</v>
      </c>
      <c r="R972" s="6">
        <f t="shared" si="171"/>
        <v>352</v>
      </c>
    </row>
    <row r="973" spans="1:18" ht="24" customHeight="1" outlineLevel="1">
      <c r="A973" s="16"/>
      <c r="B973" s="16"/>
      <c r="C973" s="295"/>
      <c r="D973" s="288" t="s">
        <v>976</v>
      </c>
      <c r="E973" s="289"/>
      <c r="F973" s="289"/>
      <c r="G973" s="289"/>
      <c r="H973" s="289"/>
      <c r="I973" s="289"/>
      <c r="J973" s="289"/>
      <c r="K973" s="289"/>
      <c r="L973" s="289"/>
      <c r="M973" s="289"/>
      <c r="N973" s="289"/>
      <c r="O973" s="289"/>
      <c r="P973" s="289"/>
      <c r="Q973" s="289"/>
      <c r="R973" s="6">
        <f t="shared" si="171"/>
        <v>0</v>
      </c>
    </row>
    <row r="974" spans="1:18" ht="23.25" customHeight="1" outlineLevel="1" collapsed="1">
      <c r="A974" s="16"/>
      <c r="B974" s="16"/>
      <c r="C974" s="295"/>
      <c r="D974" s="25" t="s">
        <v>699</v>
      </c>
      <c r="E974" s="26" t="s">
        <v>32</v>
      </c>
      <c r="F974" s="17"/>
      <c r="G974" s="17"/>
      <c r="H974" s="17"/>
      <c r="I974" s="17"/>
      <c r="J974" s="17"/>
      <c r="K974" s="17"/>
      <c r="L974" s="49">
        <v>1640</v>
      </c>
      <c r="M974" s="18"/>
      <c r="N974" s="18"/>
      <c r="O974" s="72">
        <f t="shared" ref="O974:O997" si="173">SUM(L974:N974)</f>
        <v>1640</v>
      </c>
      <c r="P974" s="72">
        <v>1804.0000000000002</v>
      </c>
      <c r="Q974" s="78">
        <f t="shared" ref="Q974:Q997" si="174">ROUNDDOWN(P974/4,0)</f>
        <v>451</v>
      </c>
      <c r="R974" s="6">
        <f t="shared" si="171"/>
        <v>1804</v>
      </c>
    </row>
    <row r="975" spans="1:18" ht="24" customHeight="1" outlineLevel="1" collapsed="1">
      <c r="A975" s="16"/>
      <c r="B975" s="16"/>
      <c r="C975" s="295"/>
      <c r="D975" s="25" t="s">
        <v>700</v>
      </c>
      <c r="E975" s="26" t="s">
        <v>991</v>
      </c>
      <c r="F975" s="17"/>
      <c r="G975" s="17"/>
      <c r="H975" s="17"/>
      <c r="I975" s="17"/>
      <c r="J975" s="17"/>
      <c r="K975" s="17"/>
      <c r="L975" s="49">
        <v>520</v>
      </c>
      <c r="M975" s="18"/>
      <c r="N975" s="18"/>
      <c r="O975" s="72">
        <f t="shared" si="173"/>
        <v>520</v>
      </c>
      <c r="P975" s="72">
        <v>572</v>
      </c>
      <c r="Q975" s="78">
        <f t="shared" si="174"/>
        <v>143</v>
      </c>
      <c r="R975" s="6">
        <f t="shared" si="171"/>
        <v>572</v>
      </c>
    </row>
    <row r="976" spans="1:18" ht="24" customHeight="1" outlineLevel="1">
      <c r="A976" s="16"/>
      <c r="B976" s="16"/>
      <c r="C976" s="295"/>
      <c r="D976" s="25" t="s">
        <v>709</v>
      </c>
      <c r="E976" s="26" t="s">
        <v>991</v>
      </c>
      <c r="F976" s="17"/>
      <c r="G976" s="17"/>
      <c r="H976" s="17"/>
      <c r="I976" s="17"/>
      <c r="J976" s="17"/>
      <c r="K976" s="17"/>
      <c r="L976" s="49">
        <v>640</v>
      </c>
      <c r="M976" s="18"/>
      <c r="N976" s="18"/>
      <c r="O976" s="72">
        <f t="shared" si="173"/>
        <v>640</v>
      </c>
      <c r="P976" s="72">
        <v>704</v>
      </c>
      <c r="Q976" s="78">
        <f t="shared" si="174"/>
        <v>176</v>
      </c>
      <c r="R976" s="6">
        <f t="shared" si="171"/>
        <v>704</v>
      </c>
    </row>
    <row r="977" spans="1:18" ht="24" customHeight="1" outlineLevel="1">
      <c r="A977" s="16"/>
      <c r="B977" s="16"/>
      <c r="C977" s="295"/>
      <c r="D977" s="25" t="s">
        <v>706</v>
      </c>
      <c r="E977" s="26" t="s">
        <v>989</v>
      </c>
      <c r="F977" s="17"/>
      <c r="G977" s="17"/>
      <c r="H977" s="17"/>
      <c r="I977" s="17"/>
      <c r="J977" s="17"/>
      <c r="K977" s="17"/>
      <c r="L977" s="49">
        <v>640</v>
      </c>
      <c r="M977" s="18"/>
      <c r="N977" s="18"/>
      <c r="O977" s="72">
        <f t="shared" si="173"/>
        <v>640</v>
      </c>
      <c r="P977" s="72">
        <v>704</v>
      </c>
      <c r="Q977" s="78">
        <f t="shared" si="174"/>
        <v>176</v>
      </c>
      <c r="R977" s="6">
        <f t="shared" si="171"/>
        <v>704</v>
      </c>
    </row>
    <row r="978" spans="1:18" ht="24" customHeight="1" outlineLevel="1">
      <c r="A978" s="16"/>
      <c r="B978" s="16"/>
      <c r="C978" s="295"/>
      <c r="D978" s="25" t="s">
        <v>702</v>
      </c>
      <c r="E978" s="26" t="s">
        <v>984</v>
      </c>
      <c r="F978" s="17"/>
      <c r="G978" s="17"/>
      <c r="H978" s="17"/>
      <c r="I978" s="17"/>
      <c r="J978" s="17"/>
      <c r="K978" s="17"/>
      <c r="L978" s="49">
        <v>280</v>
      </c>
      <c r="M978" s="18"/>
      <c r="N978" s="18"/>
      <c r="O978" s="72">
        <f t="shared" si="173"/>
        <v>280</v>
      </c>
      <c r="P978" s="72">
        <v>308</v>
      </c>
      <c r="Q978" s="78">
        <f t="shared" si="174"/>
        <v>77</v>
      </c>
      <c r="R978" s="6">
        <f t="shared" si="171"/>
        <v>308</v>
      </c>
    </row>
    <row r="979" spans="1:18" ht="24" customHeight="1" outlineLevel="1">
      <c r="A979" s="16"/>
      <c r="B979" s="16"/>
      <c r="C979" s="295"/>
      <c r="D979" s="25" t="s">
        <v>701</v>
      </c>
      <c r="E979" s="26" t="s">
        <v>983</v>
      </c>
      <c r="F979" s="17"/>
      <c r="G979" s="17"/>
      <c r="H979" s="17"/>
      <c r="I979" s="17"/>
      <c r="J979" s="17"/>
      <c r="K979" s="17"/>
      <c r="L979" s="49">
        <v>280</v>
      </c>
      <c r="M979" s="18"/>
      <c r="N979" s="18"/>
      <c r="O979" s="72">
        <f t="shared" si="173"/>
        <v>280</v>
      </c>
      <c r="P979" s="72">
        <v>308</v>
      </c>
      <c r="Q979" s="78">
        <f t="shared" si="174"/>
        <v>77</v>
      </c>
      <c r="R979" s="6">
        <f t="shared" si="171"/>
        <v>308</v>
      </c>
    </row>
    <row r="980" spans="1:18" ht="24" customHeight="1" outlineLevel="1">
      <c r="A980" s="16"/>
      <c r="B980" s="16"/>
      <c r="C980" s="295"/>
      <c r="D980" s="25" t="s">
        <v>703</v>
      </c>
      <c r="E980" s="26" t="s">
        <v>983</v>
      </c>
      <c r="F980" s="17"/>
      <c r="G980" s="17"/>
      <c r="H980" s="17"/>
      <c r="I980" s="17"/>
      <c r="J980" s="17"/>
      <c r="K980" s="17"/>
      <c r="L980" s="49">
        <v>280</v>
      </c>
      <c r="M980" s="18"/>
      <c r="N980" s="18"/>
      <c r="O980" s="72">
        <f t="shared" si="173"/>
        <v>280</v>
      </c>
      <c r="P980" s="72">
        <v>308</v>
      </c>
      <c r="Q980" s="78">
        <f t="shared" si="174"/>
        <v>77</v>
      </c>
      <c r="R980" s="6">
        <f t="shared" si="171"/>
        <v>308</v>
      </c>
    </row>
    <row r="981" spans="1:18" ht="24" customHeight="1" outlineLevel="1">
      <c r="A981" s="16"/>
      <c r="B981" s="16"/>
      <c r="C981" s="295"/>
      <c r="D981" s="25" t="s">
        <v>704</v>
      </c>
      <c r="E981" s="26" t="s">
        <v>983</v>
      </c>
      <c r="F981" s="17"/>
      <c r="G981" s="17"/>
      <c r="H981" s="17"/>
      <c r="I981" s="17"/>
      <c r="J981" s="17"/>
      <c r="K981" s="17"/>
      <c r="L981" s="49">
        <v>240</v>
      </c>
      <c r="M981" s="18"/>
      <c r="N981" s="18"/>
      <c r="O981" s="72">
        <f t="shared" si="173"/>
        <v>240</v>
      </c>
      <c r="P981" s="72">
        <v>264</v>
      </c>
      <c r="Q981" s="78">
        <f t="shared" si="174"/>
        <v>66</v>
      </c>
      <c r="R981" s="6">
        <f t="shared" si="171"/>
        <v>264</v>
      </c>
    </row>
    <row r="982" spans="1:18" ht="24" customHeight="1" outlineLevel="1">
      <c r="A982" s="16"/>
      <c r="B982" s="16"/>
      <c r="C982" s="295"/>
      <c r="D982" s="25" t="s">
        <v>705</v>
      </c>
      <c r="E982" s="26" t="s">
        <v>983</v>
      </c>
      <c r="F982" s="17"/>
      <c r="G982" s="17"/>
      <c r="H982" s="17"/>
      <c r="I982" s="17"/>
      <c r="J982" s="17"/>
      <c r="K982" s="17"/>
      <c r="L982" s="49">
        <v>240</v>
      </c>
      <c r="M982" s="18"/>
      <c r="N982" s="18"/>
      <c r="O982" s="72">
        <f t="shared" si="173"/>
        <v>240</v>
      </c>
      <c r="P982" s="72">
        <v>264</v>
      </c>
      <c r="Q982" s="78">
        <f t="shared" si="174"/>
        <v>66</v>
      </c>
      <c r="R982" s="6">
        <f t="shared" si="171"/>
        <v>264</v>
      </c>
    </row>
    <row r="983" spans="1:18" ht="24" customHeight="1" outlineLevel="1">
      <c r="A983" s="16"/>
      <c r="B983" s="16"/>
      <c r="C983" s="295"/>
      <c r="D983" s="25" t="s">
        <v>707</v>
      </c>
      <c r="E983" s="26" t="s">
        <v>983</v>
      </c>
      <c r="F983" s="17"/>
      <c r="G983" s="17"/>
      <c r="H983" s="17"/>
      <c r="I983" s="17"/>
      <c r="J983" s="17"/>
      <c r="K983" s="17"/>
      <c r="L983" s="49">
        <v>360</v>
      </c>
      <c r="M983" s="18"/>
      <c r="N983" s="18"/>
      <c r="O983" s="72">
        <f t="shared" si="173"/>
        <v>360</v>
      </c>
      <c r="P983" s="72">
        <v>396.00000000000006</v>
      </c>
      <c r="Q983" s="78">
        <f t="shared" si="174"/>
        <v>99</v>
      </c>
      <c r="R983" s="6">
        <f t="shared" si="171"/>
        <v>396</v>
      </c>
    </row>
    <row r="984" spans="1:18" ht="24" customHeight="1" outlineLevel="1">
      <c r="A984" s="16"/>
      <c r="B984" s="16"/>
      <c r="C984" s="295"/>
      <c r="D984" s="25" t="s">
        <v>708</v>
      </c>
      <c r="E984" s="26" t="s">
        <v>983</v>
      </c>
      <c r="F984" s="17"/>
      <c r="G984" s="17"/>
      <c r="H984" s="17"/>
      <c r="I984" s="17"/>
      <c r="J984" s="17"/>
      <c r="K984" s="17"/>
      <c r="L984" s="49">
        <v>280</v>
      </c>
      <c r="M984" s="18"/>
      <c r="N984" s="18"/>
      <c r="O984" s="72">
        <f t="shared" si="173"/>
        <v>280</v>
      </c>
      <c r="P984" s="72">
        <v>308</v>
      </c>
      <c r="Q984" s="78">
        <f t="shared" si="174"/>
        <v>77</v>
      </c>
      <c r="R984" s="6">
        <f t="shared" si="171"/>
        <v>308</v>
      </c>
    </row>
    <row r="985" spans="1:18" ht="24" customHeight="1" outlineLevel="1">
      <c r="A985" s="16"/>
      <c r="B985" s="16"/>
      <c r="C985" s="295"/>
      <c r="D985" s="25" t="s">
        <v>710</v>
      </c>
      <c r="E985" s="26" t="s">
        <v>983</v>
      </c>
      <c r="F985" s="17"/>
      <c r="G985" s="17"/>
      <c r="H985" s="17"/>
      <c r="I985" s="17"/>
      <c r="J985" s="17"/>
      <c r="K985" s="17"/>
      <c r="L985" s="49">
        <v>320</v>
      </c>
      <c r="M985" s="18"/>
      <c r="N985" s="18"/>
      <c r="O985" s="72">
        <f t="shared" si="173"/>
        <v>320</v>
      </c>
      <c r="P985" s="72">
        <v>352</v>
      </c>
      <c r="Q985" s="78">
        <f t="shared" si="174"/>
        <v>88</v>
      </c>
      <c r="R985" s="6">
        <f t="shared" si="171"/>
        <v>352</v>
      </c>
    </row>
    <row r="986" spans="1:18" ht="24" customHeight="1" outlineLevel="1">
      <c r="A986" s="16"/>
      <c r="B986" s="16"/>
      <c r="C986" s="295"/>
      <c r="D986" s="25" t="s">
        <v>711</v>
      </c>
      <c r="E986" s="26" t="s">
        <v>983</v>
      </c>
      <c r="F986" s="17"/>
      <c r="G986" s="17"/>
      <c r="H986" s="17"/>
      <c r="I986" s="17"/>
      <c r="J986" s="17"/>
      <c r="K986" s="17"/>
      <c r="L986" s="49">
        <v>280</v>
      </c>
      <c r="M986" s="18"/>
      <c r="N986" s="18"/>
      <c r="O986" s="72">
        <f t="shared" si="173"/>
        <v>280</v>
      </c>
      <c r="P986" s="72">
        <v>308</v>
      </c>
      <c r="Q986" s="78">
        <f t="shared" si="174"/>
        <v>77</v>
      </c>
      <c r="R986" s="6">
        <f t="shared" si="171"/>
        <v>308</v>
      </c>
    </row>
    <row r="987" spans="1:18" ht="24" customHeight="1" outlineLevel="1">
      <c r="A987" s="16"/>
      <c r="B987" s="16"/>
      <c r="C987" s="295"/>
      <c r="D987" s="25" t="s">
        <v>712</v>
      </c>
      <c r="E987" s="26" t="s">
        <v>983</v>
      </c>
      <c r="F987" s="17"/>
      <c r="G987" s="17"/>
      <c r="H987" s="17"/>
      <c r="I987" s="17"/>
      <c r="J987" s="17"/>
      <c r="K987" s="17"/>
      <c r="L987" s="49">
        <v>360</v>
      </c>
      <c r="M987" s="18"/>
      <c r="N987" s="18"/>
      <c r="O987" s="72">
        <f t="shared" si="173"/>
        <v>360</v>
      </c>
      <c r="P987" s="72">
        <v>396.00000000000006</v>
      </c>
      <c r="Q987" s="78">
        <f t="shared" si="174"/>
        <v>99</v>
      </c>
      <c r="R987" s="6">
        <f t="shared" si="171"/>
        <v>396</v>
      </c>
    </row>
    <row r="988" spans="1:18" ht="24" customHeight="1" outlineLevel="1">
      <c r="A988" s="16"/>
      <c r="B988" s="16"/>
      <c r="C988" s="295"/>
      <c r="D988" s="25" t="s">
        <v>713</v>
      </c>
      <c r="E988" s="26" t="s">
        <v>983</v>
      </c>
      <c r="F988" s="17"/>
      <c r="G988" s="17"/>
      <c r="H988" s="17"/>
      <c r="I988" s="17"/>
      <c r="J988" s="17"/>
      <c r="K988" s="17"/>
      <c r="L988" s="49">
        <v>240</v>
      </c>
      <c r="M988" s="18"/>
      <c r="N988" s="18"/>
      <c r="O988" s="72">
        <f t="shared" si="173"/>
        <v>240</v>
      </c>
      <c r="P988" s="72">
        <v>264</v>
      </c>
      <c r="Q988" s="78">
        <f t="shared" si="174"/>
        <v>66</v>
      </c>
      <c r="R988" s="6">
        <f t="shared" si="171"/>
        <v>264</v>
      </c>
    </row>
    <row r="989" spans="1:18" ht="24" customHeight="1" outlineLevel="1" collapsed="1">
      <c r="A989" s="16"/>
      <c r="B989" s="16"/>
      <c r="C989" s="295"/>
      <c r="D989" s="25" t="s">
        <v>714</v>
      </c>
      <c r="E989" s="26" t="s">
        <v>983</v>
      </c>
      <c r="F989" s="17"/>
      <c r="G989" s="17"/>
      <c r="H989" s="17"/>
      <c r="I989" s="17"/>
      <c r="J989" s="17"/>
      <c r="K989" s="17"/>
      <c r="L989" s="49">
        <v>240</v>
      </c>
      <c r="M989" s="18"/>
      <c r="N989" s="18"/>
      <c r="O989" s="72">
        <f t="shared" si="173"/>
        <v>240</v>
      </c>
      <c r="P989" s="72">
        <v>264</v>
      </c>
      <c r="Q989" s="78">
        <f t="shared" si="174"/>
        <v>66</v>
      </c>
      <c r="R989" s="6">
        <f t="shared" si="171"/>
        <v>264</v>
      </c>
    </row>
    <row r="990" spans="1:18" ht="24" customHeight="1" outlineLevel="1">
      <c r="A990" s="16"/>
      <c r="B990" s="16"/>
      <c r="C990" s="295"/>
      <c r="D990" s="25" t="s">
        <v>715</v>
      </c>
      <c r="E990" s="26" t="s">
        <v>983</v>
      </c>
      <c r="F990" s="17"/>
      <c r="G990" s="17"/>
      <c r="H990" s="17"/>
      <c r="I990" s="17"/>
      <c r="J990" s="17"/>
      <c r="K990" s="17"/>
      <c r="L990" s="49">
        <v>320</v>
      </c>
      <c r="M990" s="18"/>
      <c r="N990" s="18"/>
      <c r="O990" s="72">
        <f t="shared" si="173"/>
        <v>320</v>
      </c>
      <c r="P990" s="72">
        <v>352</v>
      </c>
      <c r="Q990" s="78">
        <f t="shared" si="174"/>
        <v>88</v>
      </c>
      <c r="R990" s="6">
        <f t="shared" si="171"/>
        <v>352</v>
      </c>
    </row>
    <row r="991" spans="1:18" ht="24" customHeight="1" outlineLevel="1">
      <c r="A991" s="16"/>
      <c r="B991" s="16"/>
      <c r="C991" s="295"/>
      <c r="D991" s="25" t="s">
        <v>716</v>
      </c>
      <c r="E991" s="26" t="s">
        <v>983</v>
      </c>
      <c r="F991" s="17"/>
      <c r="G991" s="17"/>
      <c r="H991" s="17"/>
      <c r="I991" s="17"/>
      <c r="J991" s="17"/>
      <c r="K991" s="17"/>
      <c r="L991" s="49">
        <v>240</v>
      </c>
      <c r="M991" s="18"/>
      <c r="N991" s="18"/>
      <c r="O991" s="72">
        <f t="shared" si="173"/>
        <v>240</v>
      </c>
      <c r="P991" s="72">
        <v>264</v>
      </c>
      <c r="Q991" s="78">
        <f t="shared" si="174"/>
        <v>66</v>
      </c>
      <c r="R991" s="6">
        <f t="shared" si="171"/>
        <v>264</v>
      </c>
    </row>
    <row r="992" spans="1:18" ht="24" customHeight="1" outlineLevel="1">
      <c r="A992" s="16"/>
      <c r="B992" s="16"/>
      <c r="C992" s="295"/>
      <c r="D992" s="25" t="s">
        <v>717</v>
      </c>
      <c r="E992" s="26" t="s">
        <v>983</v>
      </c>
      <c r="F992" s="17"/>
      <c r="G992" s="17"/>
      <c r="H992" s="17"/>
      <c r="I992" s="17"/>
      <c r="J992" s="17"/>
      <c r="K992" s="17"/>
      <c r="L992" s="49">
        <v>280</v>
      </c>
      <c r="M992" s="18"/>
      <c r="N992" s="18"/>
      <c r="O992" s="72">
        <f t="shared" si="173"/>
        <v>280</v>
      </c>
      <c r="P992" s="72">
        <v>308</v>
      </c>
      <c r="Q992" s="78">
        <f t="shared" si="174"/>
        <v>77</v>
      </c>
      <c r="R992" s="6">
        <f t="shared" si="171"/>
        <v>308</v>
      </c>
    </row>
    <row r="993" spans="1:18" ht="24" customHeight="1" outlineLevel="1">
      <c r="A993" s="16"/>
      <c r="B993" s="16"/>
      <c r="C993" s="295"/>
      <c r="D993" s="25" t="s">
        <v>718</v>
      </c>
      <c r="E993" s="26" t="s">
        <v>983</v>
      </c>
      <c r="F993" s="17"/>
      <c r="G993" s="17"/>
      <c r="H993" s="17"/>
      <c r="I993" s="17"/>
      <c r="J993" s="17"/>
      <c r="K993" s="17"/>
      <c r="L993" s="49">
        <v>240</v>
      </c>
      <c r="M993" s="18"/>
      <c r="N993" s="18"/>
      <c r="O993" s="72">
        <f t="shared" si="173"/>
        <v>240</v>
      </c>
      <c r="P993" s="72">
        <v>264</v>
      </c>
      <c r="Q993" s="78">
        <f t="shared" si="174"/>
        <v>66</v>
      </c>
      <c r="R993" s="6">
        <f t="shared" si="171"/>
        <v>264</v>
      </c>
    </row>
    <row r="994" spans="1:18" ht="24" customHeight="1" outlineLevel="1">
      <c r="A994" s="16"/>
      <c r="B994" s="16"/>
      <c r="C994" s="295"/>
      <c r="D994" s="25" t="s">
        <v>719</v>
      </c>
      <c r="E994" s="26" t="s">
        <v>983</v>
      </c>
      <c r="F994" s="17"/>
      <c r="G994" s="17"/>
      <c r="H994" s="17"/>
      <c r="I994" s="17"/>
      <c r="J994" s="17"/>
      <c r="K994" s="17"/>
      <c r="L994" s="49">
        <v>160</v>
      </c>
      <c r="M994" s="18"/>
      <c r="N994" s="18"/>
      <c r="O994" s="72">
        <f t="shared" si="173"/>
        <v>160</v>
      </c>
      <c r="P994" s="72">
        <v>176</v>
      </c>
      <c r="Q994" s="78">
        <f t="shared" si="174"/>
        <v>44</v>
      </c>
      <c r="R994" s="6">
        <f t="shared" si="171"/>
        <v>176</v>
      </c>
    </row>
    <row r="995" spans="1:18" ht="24" customHeight="1" outlineLevel="1">
      <c r="A995" s="16"/>
      <c r="B995" s="16"/>
      <c r="C995" s="295"/>
      <c r="D995" s="25" t="s">
        <v>720</v>
      </c>
      <c r="E995" s="26" t="s">
        <v>983</v>
      </c>
      <c r="F995" s="17"/>
      <c r="G995" s="17"/>
      <c r="H995" s="17"/>
      <c r="I995" s="17"/>
      <c r="J995" s="17"/>
      <c r="K995" s="17"/>
      <c r="L995" s="49">
        <v>280</v>
      </c>
      <c r="M995" s="18"/>
      <c r="N995" s="18"/>
      <c r="O995" s="72">
        <f t="shared" si="173"/>
        <v>280</v>
      </c>
      <c r="P995" s="72">
        <v>308</v>
      </c>
      <c r="Q995" s="78">
        <f t="shared" si="174"/>
        <v>77</v>
      </c>
      <c r="R995" s="6">
        <f t="shared" si="171"/>
        <v>308</v>
      </c>
    </row>
    <row r="996" spans="1:18" ht="24" customHeight="1" outlineLevel="1">
      <c r="A996" s="16"/>
      <c r="B996" s="16"/>
      <c r="C996" s="295"/>
      <c r="D996" s="25" t="s">
        <v>721</v>
      </c>
      <c r="E996" s="26" t="s">
        <v>983</v>
      </c>
      <c r="F996" s="17"/>
      <c r="G996" s="17"/>
      <c r="H996" s="17"/>
      <c r="I996" s="17"/>
      <c r="J996" s="17"/>
      <c r="K996" s="17"/>
      <c r="L996" s="49">
        <v>240</v>
      </c>
      <c r="M996" s="18"/>
      <c r="N996" s="18"/>
      <c r="O996" s="72">
        <f t="shared" si="173"/>
        <v>240</v>
      </c>
      <c r="P996" s="72">
        <v>264</v>
      </c>
      <c r="Q996" s="78">
        <f t="shared" si="174"/>
        <v>66</v>
      </c>
      <c r="R996" s="6">
        <f t="shared" si="171"/>
        <v>264</v>
      </c>
    </row>
    <row r="997" spans="1:18" ht="24" customHeight="1" outlineLevel="1">
      <c r="A997" s="16"/>
      <c r="B997" s="16"/>
      <c r="C997" s="295"/>
      <c r="D997" s="31" t="s">
        <v>1053</v>
      </c>
      <c r="E997" s="26" t="s">
        <v>986</v>
      </c>
      <c r="F997" s="17"/>
      <c r="G997" s="17"/>
      <c r="H997" s="17"/>
      <c r="I997" s="17"/>
      <c r="J997" s="17"/>
      <c r="K997" s="17"/>
      <c r="L997" s="49">
        <v>200</v>
      </c>
      <c r="M997" s="18"/>
      <c r="N997" s="18"/>
      <c r="O997" s="72">
        <f t="shared" si="173"/>
        <v>200</v>
      </c>
      <c r="P997" s="72">
        <v>220.00000000000003</v>
      </c>
      <c r="Q997" s="78">
        <f t="shared" si="174"/>
        <v>55</v>
      </c>
      <c r="R997" s="6">
        <f t="shared" si="171"/>
        <v>220</v>
      </c>
    </row>
    <row r="998" spans="1:18" ht="24" customHeight="1" outlineLevel="1">
      <c r="A998" s="16"/>
      <c r="B998" s="16"/>
      <c r="C998" s="295"/>
      <c r="D998" s="290" t="s">
        <v>977</v>
      </c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6">
        <f t="shared" si="171"/>
        <v>0</v>
      </c>
    </row>
    <row r="999" spans="1:18" ht="24" customHeight="1" outlineLevel="1">
      <c r="A999" s="16"/>
      <c r="B999" s="16"/>
      <c r="C999" s="295"/>
      <c r="D999" s="25" t="s">
        <v>1055</v>
      </c>
      <c r="E999" s="26" t="s">
        <v>1142</v>
      </c>
      <c r="F999" s="17"/>
      <c r="G999" s="17"/>
      <c r="H999" s="17"/>
      <c r="I999" s="17"/>
      <c r="J999" s="17"/>
      <c r="K999" s="17"/>
      <c r="L999" s="49">
        <v>120</v>
      </c>
      <c r="M999" s="18"/>
      <c r="N999" s="18"/>
      <c r="O999" s="72">
        <f>SUM(F999:N999)</f>
        <v>120</v>
      </c>
      <c r="P999" s="72">
        <v>132</v>
      </c>
      <c r="Q999" s="78">
        <f t="shared" ref="Q999:Q1007" si="175">ROUNDDOWN(P999/4,0)</f>
        <v>33</v>
      </c>
      <c r="R999" s="6">
        <f t="shared" si="171"/>
        <v>132</v>
      </c>
    </row>
    <row r="1000" spans="1:18" ht="24" customHeight="1" outlineLevel="1">
      <c r="A1000" s="16"/>
      <c r="B1000" s="16"/>
      <c r="C1000" s="295"/>
      <c r="D1000" s="31" t="s">
        <v>723</v>
      </c>
      <c r="E1000" s="26" t="s">
        <v>1142</v>
      </c>
      <c r="F1000" s="17"/>
      <c r="G1000" s="17"/>
      <c r="H1000" s="17"/>
      <c r="I1000" s="17"/>
      <c r="J1000" s="17"/>
      <c r="K1000" s="17"/>
      <c r="L1000" s="49">
        <v>120</v>
      </c>
      <c r="M1000" s="18"/>
      <c r="N1000" s="18"/>
      <c r="O1000" s="72">
        <f>SUM(F1000:N1000)</f>
        <v>120</v>
      </c>
      <c r="P1000" s="72">
        <v>132</v>
      </c>
      <c r="Q1000" s="78">
        <f t="shared" si="175"/>
        <v>33</v>
      </c>
      <c r="R1000" s="6">
        <f t="shared" si="171"/>
        <v>132</v>
      </c>
    </row>
    <row r="1001" spans="1:18" ht="24" customHeight="1" outlineLevel="1">
      <c r="A1001" s="16"/>
      <c r="B1001" s="16"/>
      <c r="C1001" s="295"/>
      <c r="D1001" s="25" t="s">
        <v>1056</v>
      </c>
      <c r="E1001" s="26" t="s">
        <v>1144</v>
      </c>
      <c r="F1001" s="17"/>
      <c r="G1001" s="17"/>
      <c r="H1001" s="17"/>
      <c r="I1001" s="17"/>
      <c r="J1001" s="17"/>
      <c r="K1001" s="17"/>
      <c r="L1001" s="49">
        <v>680</v>
      </c>
      <c r="M1001" s="18"/>
      <c r="N1001" s="18"/>
      <c r="O1001" s="72">
        <f t="shared" ref="O1001:O1007" si="176">SUM(F1001:N1001)</f>
        <v>680</v>
      </c>
      <c r="P1001" s="72">
        <v>748.00000000000011</v>
      </c>
      <c r="Q1001" s="78">
        <f t="shared" si="175"/>
        <v>187</v>
      </c>
      <c r="R1001" s="6">
        <f t="shared" si="171"/>
        <v>748</v>
      </c>
    </row>
    <row r="1002" spans="1:18" ht="24" customHeight="1" outlineLevel="1">
      <c r="A1002" s="16"/>
      <c r="B1002" s="16"/>
      <c r="C1002" s="295"/>
      <c r="D1002" s="31" t="s">
        <v>722</v>
      </c>
      <c r="E1002" s="26" t="s">
        <v>1144</v>
      </c>
      <c r="F1002" s="17"/>
      <c r="G1002" s="17"/>
      <c r="H1002" s="17"/>
      <c r="I1002" s="17"/>
      <c r="J1002" s="17"/>
      <c r="K1002" s="17"/>
      <c r="L1002" s="49">
        <v>120</v>
      </c>
      <c r="M1002" s="18"/>
      <c r="N1002" s="18"/>
      <c r="O1002" s="72">
        <f>SUM(F1002:N1002)</f>
        <v>120</v>
      </c>
      <c r="P1002" s="72">
        <v>132</v>
      </c>
      <c r="Q1002" s="78">
        <f t="shared" si="175"/>
        <v>33</v>
      </c>
      <c r="R1002" s="6">
        <f t="shared" si="171"/>
        <v>132</v>
      </c>
    </row>
    <row r="1003" spans="1:18" ht="24" customHeight="1" outlineLevel="1">
      <c r="A1003" s="16"/>
      <c r="B1003" s="16"/>
      <c r="C1003" s="295"/>
      <c r="D1003" s="57" t="s">
        <v>1054</v>
      </c>
      <c r="E1003" s="26" t="s">
        <v>1140</v>
      </c>
      <c r="F1003" s="17"/>
      <c r="G1003" s="17"/>
      <c r="H1003" s="17"/>
      <c r="I1003" s="17"/>
      <c r="J1003" s="17"/>
      <c r="K1003" s="17"/>
      <c r="L1003" s="49">
        <v>4440</v>
      </c>
      <c r="M1003" s="18"/>
      <c r="N1003" s="18"/>
      <c r="O1003" s="72">
        <f>SUM(F1003:N1003)</f>
        <v>4440</v>
      </c>
      <c r="P1003" s="72">
        <v>4884</v>
      </c>
      <c r="Q1003" s="78">
        <f t="shared" si="175"/>
        <v>1221</v>
      </c>
      <c r="R1003" s="6">
        <f t="shared" si="171"/>
        <v>4884</v>
      </c>
    </row>
    <row r="1004" spans="1:18" ht="24" customHeight="1" outlineLevel="1">
      <c r="A1004" s="16"/>
      <c r="B1004" s="16"/>
      <c r="C1004" s="295"/>
      <c r="D1004" s="25" t="s">
        <v>1057</v>
      </c>
      <c r="E1004" s="26" t="s">
        <v>1139</v>
      </c>
      <c r="F1004" s="17"/>
      <c r="G1004" s="17"/>
      <c r="H1004" s="17"/>
      <c r="I1004" s="17"/>
      <c r="J1004" s="17"/>
      <c r="K1004" s="17"/>
      <c r="L1004" s="49">
        <v>40</v>
      </c>
      <c r="M1004" s="18"/>
      <c r="N1004" s="18"/>
      <c r="O1004" s="72">
        <f t="shared" si="176"/>
        <v>40</v>
      </c>
      <c r="P1004" s="72">
        <v>44</v>
      </c>
      <c r="Q1004" s="78">
        <f t="shared" si="175"/>
        <v>11</v>
      </c>
      <c r="R1004" s="6">
        <f t="shared" si="171"/>
        <v>44</v>
      </c>
    </row>
    <row r="1005" spans="1:18" ht="24" customHeight="1" outlineLevel="1">
      <c r="A1005" s="16"/>
      <c r="B1005" s="16"/>
      <c r="C1005" s="295"/>
      <c r="D1005" s="25" t="s">
        <v>1058</v>
      </c>
      <c r="E1005" s="26" t="s">
        <v>1139</v>
      </c>
      <c r="F1005" s="17"/>
      <c r="G1005" s="17"/>
      <c r="H1005" s="17"/>
      <c r="I1005" s="17"/>
      <c r="J1005" s="17"/>
      <c r="K1005" s="17"/>
      <c r="L1005" s="49">
        <v>280</v>
      </c>
      <c r="M1005" s="18"/>
      <c r="N1005" s="18"/>
      <c r="O1005" s="72">
        <f t="shared" si="176"/>
        <v>280</v>
      </c>
      <c r="P1005" s="72">
        <v>308</v>
      </c>
      <c r="Q1005" s="78">
        <f t="shared" si="175"/>
        <v>77</v>
      </c>
      <c r="R1005" s="6">
        <f t="shared" si="171"/>
        <v>308</v>
      </c>
    </row>
    <row r="1006" spans="1:18" ht="24" customHeight="1" outlineLevel="1">
      <c r="A1006" s="16"/>
      <c r="B1006" s="16"/>
      <c r="C1006" s="295"/>
      <c r="D1006" s="25" t="s">
        <v>1059</v>
      </c>
      <c r="E1006" s="26" t="s">
        <v>1139</v>
      </c>
      <c r="F1006" s="17"/>
      <c r="G1006" s="17"/>
      <c r="H1006" s="17"/>
      <c r="I1006" s="17"/>
      <c r="J1006" s="17"/>
      <c r="K1006" s="17"/>
      <c r="L1006" s="49">
        <v>40</v>
      </c>
      <c r="M1006" s="18"/>
      <c r="N1006" s="18"/>
      <c r="O1006" s="72">
        <f t="shared" si="176"/>
        <v>40</v>
      </c>
      <c r="P1006" s="72">
        <v>44</v>
      </c>
      <c r="Q1006" s="78">
        <f t="shared" si="175"/>
        <v>11</v>
      </c>
      <c r="R1006" s="6">
        <f t="shared" si="171"/>
        <v>44</v>
      </c>
    </row>
    <row r="1007" spans="1:18" ht="24" customHeight="1" outlineLevel="1">
      <c r="A1007" s="16"/>
      <c r="B1007" s="16"/>
      <c r="C1007" s="295"/>
      <c r="D1007" s="25" t="s">
        <v>1060</v>
      </c>
      <c r="E1007" s="26" t="s">
        <v>1151</v>
      </c>
      <c r="F1007" s="17"/>
      <c r="G1007" s="17"/>
      <c r="H1007" s="17"/>
      <c r="I1007" s="17"/>
      <c r="J1007" s="17"/>
      <c r="K1007" s="17"/>
      <c r="L1007" s="49">
        <v>120</v>
      </c>
      <c r="M1007" s="18"/>
      <c r="N1007" s="18"/>
      <c r="O1007" s="72">
        <f t="shared" si="176"/>
        <v>120</v>
      </c>
      <c r="P1007" s="72">
        <v>132</v>
      </c>
      <c r="Q1007" s="78">
        <f t="shared" si="175"/>
        <v>33</v>
      </c>
      <c r="R1007" s="6">
        <f t="shared" si="171"/>
        <v>132</v>
      </c>
    </row>
    <row r="1008" spans="1:18" ht="24" customHeight="1" outlineLevel="1">
      <c r="A1008" s="16"/>
      <c r="B1008" s="16"/>
      <c r="C1008" s="295"/>
      <c r="D1008" s="292" t="s">
        <v>978</v>
      </c>
      <c r="E1008" s="293"/>
      <c r="F1008" s="293"/>
      <c r="G1008" s="293"/>
      <c r="H1008" s="293"/>
      <c r="I1008" s="293"/>
      <c r="J1008" s="293"/>
      <c r="K1008" s="293"/>
      <c r="L1008" s="293"/>
      <c r="M1008" s="293"/>
      <c r="N1008" s="293"/>
      <c r="O1008" s="293"/>
      <c r="P1008" s="293"/>
      <c r="Q1008" s="293"/>
      <c r="R1008" s="6">
        <f t="shared" si="171"/>
        <v>0</v>
      </c>
    </row>
    <row r="1009" spans="1:18" ht="24" customHeight="1" outlineLevel="1" collapsed="1">
      <c r="A1009" s="16"/>
      <c r="B1009" s="16"/>
      <c r="C1009" s="296"/>
      <c r="D1009" s="31" t="s">
        <v>44</v>
      </c>
      <c r="E1009" s="26" t="s">
        <v>1197</v>
      </c>
      <c r="F1009" s="73"/>
      <c r="G1009" s="73"/>
      <c r="H1009" s="73"/>
      <c r="I1009" s="73"/>
      <c r="J1009" s="73"/>
      <c r="K1009" s="73"/>
      <c r="L1009" s="73"/>
      <c r="M1009" s="18"/>
      <c r="N1009" s="18"/>
      <c r="O1009" s="72">
        <v>0</v>
      </c>
      <c r="P1009" s="72">
        <v>0</v>
      </c>
      <c r="Q1009" s="72">
        <v>0</v>
      </c>
      <c r="R1009" s="6">
        <f t="shared" si="171"/>
        <v>0</v>
      </c>
    </row>
    <row r="1010" spans="1:18" ht="24" customHeight="1">
      <c r="A1010" s="16"/>
      <c r="B1010" s="16"/>
      <c r="C1010" s="91" t="s">
        <v>697</v>
      </c>
      <c r="D1010" s="91" t="s">
        <v>45</v>
      </c>
      <c r="E1010" s="89"/>
      <c r="F1010" s="37">
        <f t="shared" ref="F1010:O1010" si="177">SUM(F972:F1009)</f>
        <v>0</v>
      </c>
      <c r="G1010" s="37">
        <f t="shared" si="177"/>
        <v>0</v>
      </c>
      <c r="H1010" s="37">
        <f t="shared" si="177"/>
        <v>0</v>
      </c>
      <c r="I1010" s="37">
        <f t="shared" si="177"/>
        <v>0</v>
      </c>
      <c r="J1010" s="37">
        <f t="shared" si="177"/>
        <v>0</v>
      </c>
      <c r="K1010" s="37">
        <f t="shared" si="177"/>
        <v>0</v>
      </c>
      <c r="L1010" s="37">
        <f t="shared" si="177"/>
        <v>15080</v>
      </c>
      <c r="M1010" s="37">
        <f t="shared" si="177"/>
        <v>0</v>
      </c>
      <c r="N1010" s="37">
        <f t="shared" si="177"/>
        <v>0</v>
      </c>
      <c r="O1010" s="37">
        <f t="shared" si="177"/>
        <v>15080</v>
      </c>
      <c r="P1010" s="37">
        <v>16588</v>
      </c>
      <c r="Q1010" s="37">
        <f>SUM(Q972:Q1009)</f>
        <v>4147</v>
      </c>
      <c r="R1010" s="6">
        <f t="shared" si="171"/>
        <v>16588</v>
      </c>
    </row>
    <row r="1011" spans="1:18" ht="24" customHeight="1" outlineLevel="1">
      <c r="A1011" s="16"/>
      <c r="B1011" s="16"/>
      <c r="C1011" s="294" t="s">
        <v>724</v>
      </c>
      <c r="D1011" s="15" t="s">
        <v>725</v>
      </c>
      <c r="E1011" s="26"/>
      <c r="F1011" s="17"/>
      <c r="G1011" s="17"/>
      <c r="H1011" s="17"/>
      <c r="I1011" s="17"/>
      <c r="J1011" s="17"/>
      <c r="K1011" s="17"/>
      <c r="L1011" s="49">
        <v>100</v>
      </c>
      <c r="M1011" s="18">
        <v>147</v>
      </c>
      <c r="N1011" s="18">
        <v>0</v>
      </c>
      <c r="O1011" s="72">
        <f>SUM(L1011:N1011)</f>
        <v>247</v>
      </c>
      <c r="P1011" s="72">
        <v>271.70000000000005</v>
      </c>
      <c r="Q1011" s="78">
        <f>ROUNDDOWN(P1011/4,0)</f>
        <v>67</v>
      </c>
      <c r="R1011" s="6">
        <f t="shared" si="171"/>
        <v>268</v>
      </c>
    </row>
    <row r="1012" spans="1:18" ht="24" customHeight="1" outlineLevel="1">
      <c r="A1012" s="16"/>
      <c r="B1012" s="16"/>
      <c r="C1012" s="295"/>
      <c r="D1012" s="288" t="s">
        <v>976</v>
      </c>
      <c r="E1012" s="289"/>
      <c r="F1012" s="289"/>
      <c r="G1012" s="289"/>
      <c r="H1012" s="289"/>
      <c r="I1012" s="289"/>
      <c r="J1012" s="289"/>
      <c r="K1012" s="289"/>
      <c r="L1012" s="289"/>
      <c r="M1012" s="289"/>
      <c r="N1012" s="289"/>
      <c r="O1012" s="289"/>
      <c r="P1012" s="289"/>
      <c r="Q1012" s="289"/>
      <c r="R1012" s="6">
        <f t="shared" si="171"/>
        <v>0</v>
      </c>
    </row>
    <row r="1013" spans="1:18" ht="24" customHeight="1" outlineLevel="1" collapsed="1">
      <c r="A1013" s="16"/>
      <c r="B1013" s="16"/>
      <c r="C1013" s="295"/>
      <c r="D1013" s="25" t="s">
        <v>724</v>
      </c>
      <c r="E1013" s="26" t="s">
        <v>32</v>
      </c>
      <c r="F1013" s="17"/>
      <c r="G1013" s="17"/>
      <c r="H1013" s="17"/>
      <c r="I1013" s="17"/>
      <c r="J1013" s="17"/>
      <c r="K1013" s="17"/>
      <c r="L1013" s="49">
        <v>1120</v>
      </c>
      <c r="M1013" s="18">
        <v>140</v>
      </c>
      <c r="N1013" s="18">
        <v>60</v>
      </c>
      <c r="O1013" s="72">
        <f t="shared" ref="O1013:O1020" si="178">SUM(L1013:N1013)</f>
        <v>1320</v>
      </c>
      <c r="P1013" s="72">
        <v>1452.0000000000002</v>
      </c>
      <c r="Q1013" s="78">
        <f t="shared" ref="Q1013:Q1020" si="179">ROUNDDOWN(P1013/4,0)</f>
        <v>363</v>
      </c>
      <c r="R1013" s="6">
        <f t="shared" si="171"/>
        <v>1452</v>
      </c>
    </row>
    <row r="1014" spans="1:18" ht="24" customHeight="1" outlineLevel="1">
      <c r="A1014" s="16"/>
      <c r="B1014" s="16"/>
      <c r="C1014" s="295"/>
      <c r="D1014" s="25" t="s">
        <v>730</v>
      </c>
      <c r="E1014" s="26" t="s">
        <v>989</v>
      </c>
      <c r="F1014" s="17"/>
      <c r="G1014" s="17"/>
      <c r="H1014" s="17"/>
      <c r="I1014" s="17"/>
      <c r="J1014" s="17"/>
      <c r="K1014" s="17"/>
      <c r="L1014" s="49">
        <v>115</v>
      </c>
      <c r="M1014" s="18">
        <v>55</v>
      </c>
      <c r="N1014" s="18">
        <v>30</v>
      </c>
      <c r="O1014" s="72">
        <f t="shared" si="178"/>
        <v>200</v>
      </c>
      <c r="P1014" s="72">
        <v>220.00000000000003</v>
      </c>
      <c r="Q1014" s="78">
        <f t="shared" si="179"/>
        <v>55</v>
      </c>
      <c r="R1014" s="6">
        <f t="shared" si="171"/>
        <v>220</v>
      </c>
    </row>
    <row r="1015" spans="1:18" ht="24" customHeight="1" outlineLevel="1">
      <c r="A1015" s="16"/>
      <c r="B1015" s="16"/>
      <c r="C1015" s="295"/>
      <c r="D1015" s="25" t="s">
        <v>728</v>
      </c>
      <c r="E1015" s="26" t="s">
        <v>984</v>
      </c>
      <c r="F1015" s="17"/>
      <c r="G1015" s="17"/>
      <c r="H1015" s="17"/>
      <c r="I1015" s="17"/>
      <c r="J1015" s="17"/>
      <c r="K1015" s="17"/>
      <c r="L1015" s="49">
        <v>260</v>
      </c>
      <c r="M1015" s="18">
        <v>50</v>
      </c>
      <c r="N1015" s="18">
        <v>40</v>
      </c>
      <c r="O1015" s="72">
        <f t="shared" si="178"/>
        <v>350</v>
      </c>
      <c r="P1015" s="72">
        <v>385.00000000000006</v>
      </c>
      <c r="Q1015" s="78">
        <f t="shared" si="179"/>
        <v>96</v>
      </c>
      <c r="R1015" s="6">
        <f t="shared" si="171"/>
        <v>384</v>
      </c>
    </row>
    <row r="1016" spans="1:18" ht="24" customHeight="1" outlineLevel="1">
      <c r="A1016" s="16"/>
      <c r="B1016" s="16"/>
      <c r="C1016" s="295"/>
      <c r="D1016" s="25" t="s">
        <v>726</v>
      </c>
      <c r="E1016" s="26" t="s">
        <v>983</v>
      </c>
      <c r="F1016" s="17">
        <v>3</v>
      </c>
      <c r="G1016" s="17">
        <v>45</v>
      </c>
      <c r="H1016" s="17">
        <v>3</v>
      </c>
      <c r="I1016" s="17">
        <v>0</v>
      </c>
      <c r="J1016" s="17">
        <v>14</v>
      </c>
      <c r="K1016" s="17">
        <v>126</v>
      </c>
      <c r="L1016" s="49">
        <f>SUM(F1016:K1016)</f>
        <v>191</v>
      </c>
      <c r="M1016" s="18">
        <v>58</v>
      </c>
      <c r="N1016" s="18">
        <v>21</v>
      </c>
      <c r="O1016" s="72">
        <f t="shared" si="178"/>
        <v>270</v>
      </c>
      <c r="P1016" s="72">
        <v>297</v>
      </c>
      <c r="Q1016" s="78">
        <f t="shared" si="179"/>
        <v>74</v>
      </c>
      <c r="R1016" s="6">
        <f t="shared" si="171"/>
        <v>296</v>
      </c>
    </row>
    <row r="1017" spans="1:18" ht="24" customHeight="1" outlineLevel="1">
      <c r="A1017" s="16"/>
      <c r="B1017" s="16"/>
      <c r="C1017" s="295"/>
      <c r="D1017" s="25" t="s">
        <v>727</v>
      </c>
      <c r="E1017" s="26" t="s">
        <v>983</v>
      </c>
      <c r="F1017" s="17"/>
      <c r="G1017" s="17"/>
      <c r="H1017" s="17"/>
      <c r="I1017" s="17"/>
      <c r="J1017" s="17"/>
      <c r="K1017" s="17"/>
      <c r="L1017" s="49">
        <v>200</v>
      </c>
      <c r="M1017" s="18">
        <v>70</v>
      </c>
      <c r="N1017" s="18">
        <v>60</v>
      </c>
      <c r="O1017" s="72">
        <f t="shared" si="178"/>
        <v>330</v>
      </c>
      <c r="P1017" s="72">
        <v>363.00000000000006</v>
      </c>
      <c r="Q1017" s="78">
        <f t="shared" si="179"/>
        <v>90</v>
      </c>
      <c r="R1017" s="6">
        <f t="shared" si="171"/>
        <v>360</v>
      </c>
    </row>
    <row r="1018" spans="1:18" ht="24" customHeight="1" outlineLevel="1">
      <c r="A1018" s="16"/>
      <c r="B1018" s="16"/>
      <c r="C1018" s="295"/>
      <c r="D1018" s="25" t="s">
        <v>729</v>
      </c>
      <c r="E1018" s="26" t="s">
        <v>983</v>
      </c>
      <c r="F1018" s="17"/>
      <c r="G1018" s="17"/>
      <c r="H1018" s="17"/>
      <c r="I1018" s="17"/>
      <c r="J1018" s="17"/>
      <c r="K1018" s="17"/>
      <c r="L1018" s="49">
        <v>97</v>
      </c>
      <c r="M1018" s="18">
        <v>18</v>
      </c>
      <c r="N1018" s="18">
        <v>40</v>
      </c>
      <c r="O1018" s="72">
        <f t="shared" si="178"/>
        <v>155</v>
      </c>
      <c r="P1018" s="72">
        <v>170.5</v>
      </c>
      <c r="Q1018" s="78">
        <f t="shared" si="179"/>
        <v>42</v>
      </c>
      <c r="R1018" s="6">
        <f t="shared" si="171"/>
        <v>168</v>
      </c>
    </row>
    <row r="1019" spans="1:18" ht="24" customHeight="1" outlineLevel="1">
      <c r="A1019" s="16"/>
      <c r="B1019" s="16"/>
      <c r="C1019" s="295"/>
      <c r="D1019" s="25" t="s">
        <v>731</v>
      </c>
      <c r="E1019" s="26" t="s">
        <v>983</v>
      </c>
      <c r="F1019" s="17"/>
      <c r="G1019" s="17"/>
      <c r="H1019" s="17"/>
      <c r="I1019" s="17"/>
      <c r="J1019" s="17"/>
      <c r="K1019" s="17"/>
      <c r="L1019" s="49">
        <v>121</v>
      </c>
      <c r="M1019" s="18">
        <v>14</v>
      </c>
      <c r="N1019" s="18">
        <v>40</v>
      </c>
      <c r="O1019" s="72">
        <f t="shared" si="178"/>
        <v>175</v>
      </c>
      <c r="P1019" s="72">
        <v>192.50000000000003</v>
      </c>
      <c r="Q1019" s="78">
        <f t="shared" si="179"/>
        <v>48</v>
      </c>
      <c r="R1019" s="6">
        <f t="shared" si="171"/>
        <v>192</v>
      </c>
    </row>
    <row r="1020" spans="1:18" ht="24" customHeight="1" outlineLevel="1">
      <c r="A1020" s="16"/>
      <c r="B1020" s="16"/>
      <c r="C1020" s="295"/>
      <c r="D1020" s="31" t="s">
        <v>1128</v>
      </c>
      <c r="E1020" s="26" t="s">
        <v>986</v>
      </c>
      <c r="F1020" s="17"/>
      <c r="G1020" s="17"/>
      <c r="H1020" s="17"/>
      <c r="I1020" s="17"/>
      <c r="J1020" s="17"/>
      <c r="K1020" s="17"/>
      <c r="L1020" s="49">
        <v>164</v>
      </c>
      <c r="M1020" s="18">
        <v>20</v>
      </c>
      <c r="N1020" s="18">
        <v>10</v>
      </c>
      <c r="O1020" s="72">
        <f t="shared" si="178"/>
        <v>194</v>
      </c>
      <c r="P1020" s="72">
        <v>213.4</v>
      </c>
      <c r="Q1020" s="78">
        <f t="shared" si="179"/>
        <v>53</v>
      </c>
      <c r="R1020" s="6">
        <f t="shared" si="171"/>
        <v>212</v>
      </c>
    </row>
    <row r="1021" spans="1:18" ht="24" customHeight="1" outlineLevel="1">
      <c r="A1021" s="16"/>
      <c r="B1021" s="16"/>
      <c r="C1021" s="295"/>
      <c r="D1021" s="292" t="s">
        <v>978</v>
      </c>
      <c r="E1021" s="293"/>
      <c r="F1021" s="293"/>
      <c r="G1021" s="293"/>
      <c r="H1021" s="293"/>
      <c r="I1021" s="293"/>
      <c r="J1021" s="293"/>
      <c r="K1021" s="293"/>
      <c r="L1021" s="293"/>
      <c r="M1021" s="293"/>
      <c r="N1021" s="293"/>
      <c r="O1021" s="293"/>
      <c r="P1021" s="293"/>
      <c r="Q1021" s="293"/>
      <c r="R1021" s="6">
        <f t="shared" si="171"/>
        <v>0</v>
      </c>
    </row>
    <row r="1022" spans="1:18" ht="24" customHeight="1" outlineLevel="1">
      <c r="A1022" s="16"/>
      <c r="B1022" s="16"/>
      <c r="C1022" s="296"/>
      <c r="D1022" s="15" t="s">
        <v>44</v>
      </c>
      <c r="E1022" s="26" t="s">
        <v>1197</v>
      </c>
      <c r="F1022" s="73"/>
      <c r="G1022" s="73"/>
      <c r="H1022" s="73"/>
      <c r="I1022" s="73"/>
      <c r="J1022" s="73"/>
      <c r="K1022" s="73"/>
      <c r="L1022" s="73"/>
      <c r="M1022" s="18"/>
      <c r="N1022" s="18"/>
      <c r="O1022" s="72">
        <v>0</v>
      </c>
      <c r="P1022" s="72">
        <v>0</v>
      </c>
      <c r="Q1022" s="72">
        <v>0</v>
      </c>
      <c r="R1022" s="6">
        <f t="shared" si="171"/>
        <v>0</v>
      </c>
    </row>
    <row r="1023" spans="1:18" ht="24" customHeight="1">
      <c r="A1023" s="16"/>
      <c r="B1023" s="16"/>
      <c r="C1023" s="91" t="s">
        <v>724</v>
      </c>
      <c r="D1023" s="91" t="s">
        <v>45</v>
      </c>
      <c r="E1023" s="89"/>
      <c r="F1023" s="37">
        <f t="shared" ref="F1023:O1023" si="180">SUM(F1011:F1022)</f>
        <v>3</v>
      </c>
      <c r="G1023" s="37">
        <f t="shared" si="180"/>
        <v>45</v>
      </c>
      <c r="H1023" s="37">
        <f t="shared" si="180"/>
        <v>3</v>
      </c>
      <c r="I1023" s="37">
        <f t="shared" si="180"/>
        <v>0</v>
      </c>
      <c r="J1023" s="37">
        <f t="shared" si="180"/>
        <v>14</v>
      </c>
      <c r="K1023" s="37">
        <f t="shared" si="180"/>
        <v>126</v>
      </c>
      <c r="L1023" s="37">
        <f t="shared" si="180"/>
        <v>2368</v>
      </c>
      <c r="M1023" s="37">
        <f t="shared" si="180"/>
        <v>572</v>
      </c>
      <c r="N1023" s="37">
        <f t="shared" si="180"/>
        <v>301</v>
      </c>
      <c r="O1023" s="37">
        <f t="shared" si="180"/>
        <v>3241</v>
      </c>
      <c r="P1023" s="37">
        <v>3565.1000000000004</v>
      </c>
      <c r="Q1023" s="37">
        <f>SUM(Q1011:Q1022)</f>
        <v>888</v>
      </c>
      <c r="R1023" s="6">
        <f t="shared" si="171"/>
        <v>3552</v>
      </c>
    </row>
    <row r="1024" spans="1:18" ht="24" customHeight="1" outlineLevel="1">
      <c r="A1024" s="16"/>
      <c r="B1024" s="16"/>
      <c r="C1024" s="300" t="s">
        <v>732</v>
      </c>
      <c r="D1024" s="15" t="s">
        <v>733</v>
      </c>
      <c r="E1024" s="26"/>
      <c r="F1024" s="17"/>
      <c r="G1024" s="17"/>
      <c r="H1024" s="17"/>
      <c r="I1024" s="17"/>
      <c r="J1024" s="17"/>
      <c r="K1024" s="17"/>
      <c r="L1024" s="49">
        <v>270</v>
      </c>
      <c r="M1024" s="18"/>
      <c r="N1024" s="18"/>
      <c r="O1024" s="72">
        <f>SUM(F1024:N1024)</f>
        <v>270</v>
      </c>
      <c r="P1024" s="72">
        <v>297</v>
      </c>
      <c r="Q1024" s="78">
        <f>ROUNDDOWN(P1024/4,0)</f>
        <v>74</v>
      </c>
      <c r="R1024" s="6">
        <f t="shared" si="171"/>
        <v>296</v>
      </c>
    </row>
    <row r="1025" spans="1:18" ht="24" customHeight="1" outlineLevel="1">
      <c r="A1025" s="16"/>
      <c r="B1025" s="16"/>
      <c r="C1025" s="301"/>
      <c r="D1025" s="288" t="s">
        <v>976</v>
      </c>
      <c r="E1025" s="289"/>
      <c r="F1025" s="289"/>
      <c r="G1025" s="289"/>
      <c r="H1025" s="289"/>
      <c r="I1025" s="289"/>
      <c r="J1025" s="289"/>
      <c r="K1025" s="289"/>
      <c r="L1025" s="289"/>
      <c r="M1025" s="289"/>
      <c r="N1025" s="289"/>
      <c r="O1025" s="289"/>
      <c r="P1025" s="289"/>
      <c r="Q1025" s="289"/>
      <c r="R1025" s="6">
        <f t="shared" si="171"/>
        <v>0</v>
      </c>
    </row>
    <row r="1026" spans="1:18" ht="24" customHeight="1" outlineLevel="1" collapsed="1">
      <c r="A1026" s="16"/>
      <c r="B1026" s="16"/>
      <c r="C1026" s="301"/>
      <c r="D1026" s="25" t="s">
        <v>734</v>
      </c>
      <c r="E1026" s="26" t="s">
        <v>59</v>
      </c>
      <c r="F1026" s="17"/>
      <c r="G1026" s="17"/>
      <c r="H1026" s="17"/>
      <c r="I1026" s="17"/>
      <c r="J1026" s="17"/>
      <c r="K1026" s="17"/>
      <c r="L1026" s="49">
        <v>990</v>
      </c>
      <c r="M1026" s="18">
        <v>160</v>
      </c>
      <c r="N1026" s="18">
        <v>80</v>
      </c>
      <c r="O1026" s="72">
        <f t="shared" ref="O1026:O1038" si="181">SUM(L1026:N1026)</f>
        <v>1230</v>
      </c>
      <c r="P1026" s="72">
        <v>1353</v>
      </c>
      <c r="Q1026" s="78">
        <f t="shared" ref="Q1026:Q1038" si="182">ROUNDDOWN(P1026/4,0)</f>
        <v>338</v>
      </c>
      <c r="R1026" s="6">
        <f t="shared" si="171"/>
        <v>1352</v>
      </c>
    </row>
    <row r="1027" spans="1:18" ht="24" customHeight="1" outlineLevel="1">
      <c r="A1027" s="16"/>
      <c r="B1027" s="16"/>
      <c r="C1027" s="301"/>
      <c r="D1027" s="25" t="s">
        <v>736</v>
      </c>
      <c r="E1027" s="26" t="s">
        <v>984</v>
      </c>
      <c r="F1027" s="17"/>
      <c r="G1027" s="17"/>
      <c r="H1027" s="17"/>
      <c r="I1027" s="17"/>
      <c r="J1027" s="17"/>
      <c r="K1027" s="17"/>
      <c r="L1027" s="49">
        <v>180</v>
      </c>
      <c r="M1027" s="18">
        <v>60</v>
      </c>
      <c r="N1027" s="18">
        <v>30</v>
      </c>
      <c r="O1027" s="72">
        <f t="shared" si="181"/>
        <v>270</v>
      </c>
      <c r="P1027" s="72">
        <v>297</v>
      </c>
      <c r="Q1027" s="78">
        <f t="shared" si="182"/>
        <v>74</v>
      </c>
      <c r="R1027" s="6">
        <f t="shared" si="171"/>
        <v>296</v>
      </c>
    </row>
    <row r="1028" spans="1:18" ht="24" customHeight="1" outlineLevel="1" collapsed="1">
      <c r="A1028" s="16"/>
      <c r="B1028" s="16"/>
      <c r="C1028" s="301"/>
      <c r="D1028" s="25" t="s">
        <v>739</v>
      </c>
      <c r="E1028" s="26" t="s">
        <v>984</v>
      </c>
      <c r="F1028" s="17"/>
      <c r="G1028" s="17"/>
      <c r="H1028" s="17"/>
      <c r="I1028" s="17"/>
      <c r="J1028" s="17"/>
      <c r="K1028" s="17"/>
      <c r="L1028" s="49">
        <v>135</v>
      </c>
      <c r="M1028" s="18">
        <v>30</v>
      </c>
      <c r="N1028" s="18">
        <v>20</v>
      </c>
      <c r="O1028" s="72">
        <f t="shared" si="181"/>
        <v>185</v>
      </c>
      <c r="P1028" s="72">
        <v>203.50000000000003</v>
      </c>
      <c r="Q1028" s="78">
        <f t="shared" si="182"/>
        <v>50</v>
      </c>
      <c r="R1028" s="6">
        <f t="shared" si="171"/>
        <v>200</v>
      </c>
    </row>
    <row r="1029" spans="1:18" ht="24" customHeight="1" outlineLevel="1">
      <c r="A1029" s="16"/>
      <c r="B1029" s="16"/>
      <c r="C1029" s="301"/>
      <c r="D1029" s="25" t="s">
        <v>745</v>
      </c>
      <c r="E1029" s="26" t="s">
        <v>984</v>
      </c>
      <c r="F1029" s="17"/>
      <c r="G1029" s="17"/>
      <c r="H1029" s="17"/>
      <c r="I1029" s="17"/>
      <c r="J1029" s="17"/>
      <c r="K1029" s="17"/>
      <c r="L1029" s="49">
        <v>180</v>
      </c>
      <c r="M1029" s="18">
        <v>80</v>
      </c>
      <c r="N1029" s="18">
        <v>30</v>
      </c>
      <c r="O1029" s="72">
        <f t="shared" si="181"/>
        <v>290</v>
      </c>
      <c r="P1029" s="72">
        <v>319</v>
      </c>
      <c r="Q1029" s="78">
        <f t="shared" si="182"/>
        <v>79</v>
      </c>
      <c r="R1029" s="6">
        <f t="shared" si="171"/>
        <v>316</v>
      </c>
    </row>
    <row r="1030" spans="1:18" ht="24" customHeight="1" outlineLevel="1">
      <c r="A1030" s="16"/>
      <c r="B1030" s="16"/>
      <c r="C1030" s="301"/>
      <c r="D1030" s="25" t="s">
        <v>735</v>
      </c>
      <c r="E1030" s="26" t="s">
        <v>983</v>
      </c>
      <c r="F1030" s="17"/>
      <c r="G1030" s="17"/>
      <c r="H1030" s="17"/>
      <c r="I1030" s="17"/>
      <c r="J1030" s="17"/>
      <c r="K1030" s="17"/>
      <c r="L1030" s="49">
        <v>120</v>
      </c>
      <c r="M1030" s="18">
        <v>40</v>
      </c>
      <c r="N1030" s="18">
        <v>30</v>
      </c>
      <c r="O1030" s="72">
        <f t="shared" si="181"/>
        <v>190</v>
      </c>
      <c r="P1030" s="72">
        <v>209.00000000000003</v>
      </c>
      <c r="Q1030" s="78">
        <f t="shared" si="182"/>
        <v>52</v>
      </c>
      <c r="R1030" s="6">
        <f t="shared" si="171"/>
        <v>208</v>
      </c>
    </row>
    <row r="1031" spans="1:18" ht="24" customHeight="1" outlineLevel="1">
      <c r="A1031" s="16"/>
      <c r="B1031" s="16"/>
      <c r="C1031" s="301"/>
      <c r="D1031" s="25" t="s">
        <v>737</v>
      </c>
      <c r="E1031" s="26" t="s">
        <v>983</v>
      </c>
      <c r="F1031" s="17"/>
      <c r="G1031" s="17"/>
      <c r="H1031" s="17"/>
      <c r="I1031" s="17"/>
      <c r="J1031" s="17"/>
      <c r="K1031" s="17"/>
      <c r="L1031" s="49">
        <v>120</v>
      </c>
      <c r="M1031" s="18">
        <v>30</v>
      </c>
      <c r="N1031" s="18">
        <v>30</v>
      </c>
      <c r="O1031" s="72">
        <f t="shared" si="181"/>
        <v>180</v>
      </c>
      <c r="P1031" s="72">
        <v>198.00000000000003</v>
      </c>
      <c r="Q1031" s="78">
        <f t="shared" si="182"/>
        <v>49</v>
      </c>
      <c r="R1031" s="6">
        <f t="shared" si="171"/>
        <v>196</v>
      </c>
    </row>
    <row r="1032" spans="1:18" ht="24" customHeight="1" outlineLevel="1">
      <c r="A1032" s="16"/>
      <c r="B1032" s="16"/>
      <c r="C1032" s="301"/>
      <c r="D1032" s="25" t="s">
        <v>738</v>
      </c>
      <c r="E1032" s="26" t="s">
        <v>983</v>
      </c>
      <c r="F1032" s="17"/>
      <c r="G1032" s="17"/>
      <c r="H1032" s="17"/>
      <c r="I1032" s="17"/>
      <c r="J1032" s="17"/>
      <c r="K1032" s="17"/>
      <c r="L1032" s="49">
        <v>120</v>
      </c>
      <c r="M1032" s="18">
        <v>44</v>
      </c>
      <c r="N1032" s="18">
        <v>20</v>
      </c>
      <c r="O1032" s="72">
        <f t="shared" si="181"/>
        <v>184</v>
      </c>
      <c r="P1032" s="72">
        <v>202.4</v>
      </c>
      <c r="Q1032" s="78">
        <f t="shared" si="182"/>
        <v>50</v>
      </c>
      <c r="R1032" s="6">
        <f t="shared" ref="R1032:R1095" si="183">Q1032*4</f>
        <v>200</v>
      </c>
    </row>
    <row r="1033" spans="1:18" ht="24" customHeight="1" outlineLevel="1">
      <c r="A1033" s="16"/>
      <c r="B1033" s="16"/>
      <c r="C1033" s="301"/>
      <c r="D1033" s="25" t="s">
        <v>740</v>
      </c>
      <c r="E1033" s="26" t="s">
        <v>983</v>
      </c>
      <c r="F1033" s="17"/>
      <c r="G1033" s="17"/>
      <c r="H1033" s="17"/>
      <c r="I1033" s="17"/>
      <c r="J1033" s="17"/>
      <c r="K1033" s="17"/>
      <c r="L1033" s="49">
        <v>180</v>
      </c>
      <c r="M1033" s="18">
        <v>23</v>
      </c>
      <c r="N1033" s="18">
        <v>20</v>
      </c>
      <c r="O1033" s="72">
        <f t="shared" si="181"/>
        <v>223</v>
      </c>
      <c r="P1033" s="72">
        <v>245.3</v>
      </c>
      <c r="Q1033" s="78">
        <f t="shared" si="182"/>
        <v>61</v>
      </c>
      <c r="R1033" s="6">
        <f t="shared" si="183"/>
        <v>244</v>
      </c>
    </row>
    <row r="1034" spans="1:18" ht="24" customHeight="1" outlineLevel="1">
      <c r="A1034" s="16"/>
      <c r="B1034" s="16"/>
      <c r="C1034" s="301"/>
      <c r="D1034" s="25" t="s">
        <v>741</v>
      </c>
      <c r="E1034" s="26" t="s">
        <v>983</v>
      </c>
      <c r="F1034" s="17"/>
      <c r="G1034" s="17"/>
      <c r="H1034" s="17"/>
      <c r="I1034" s="17"/>
      <c r="J1034" s="17"/>
      <c r="K1034" s="17"/>
      <c r="L1034" s="49">
        <v>120</v>
      </c>
      <c r="M1034" s="18">
        <v>90</v>
      </c>
      <c r="N1034" s="18">
        <v>30</v>
      </c>
      <c r="O1034" s="72">
        <f t="shared" si="181"/>
        <v>240</v>
      </c>
      <c r="P1034" s="72">
        <v>264</v>
      </c>
      <c r="Q1034" s="78">
        <f t="shared" si="182"/>
        <v>66</v>
      </c>
      <c r="R1034" s="6">
        <f t="shared" si="183"/>
        <v>264</v>
      </c>
    </row>
    <row r="1035" spans="1:18" ht="24" customHeight="1" outlineLevel="1">
      <c r="A1035" s="16"/>
      <c r="B1035" s="16"/>
      <c r="C1035" s="301"/>
      <c r="D1035" s="25" t="s">
        <v>742</v>
      </c>
      <c r="E1035" s="26" t="s">
        <v>983</v>
      </c>
      <c r="F1035" s="17"/>
      <c r="G1035" s="17"/>
      <c r="H1035" s="17"/>
      <c r="I1035" s="17"/>
      <c r="J1035" s="17"/>
      <c r="K1035" s="17"/>
      <c r="L1035" s="49">
        <v>120</v>
      </c>
      <c r="M1035" s="18">
        <v>10</v>
      </c>
      <c r="N1035" s="18">
        <v>10</v>
      </c>
      <c r="O1035" s="72">
        <f t="shared" si="181"/>
        <v>140</v>
      </c>
      <c r="P1035" s="72">
        <v>154</v>
      </c>
      <c r="Q1035" s="78">
        <f t="shared" si="182"/>
        <v>38</v>
      </c>
      <c r="R1035" s="6">
        <f t="shared" si="183"/>
        <v>152</v>
      </c>
    </row>
    <row r="1036" spans="1:18" ht="24" customHeight="1" outlineLevel="1">
      <c r="A1036" s="16"/>
      <c r="B1036" s="16"/>
      <c r="C1036" s="301"/>
      <c r="D1036" s="25" t="s">
        <v>743</v>
      </c>
      <c r="E1036" s="26" t="s">
        <v>983</v>
      </c>
      <c r="F1036" s="17"/>
      <c r="G1036" s="17"/>
      <c r="H1036" s="17"/>
      <c r="I1036" s="17"/>
      <c r="J1036" s="17"/>
      <c r="K1036" s="17"/>
      <c r="L1036" s="49">
        <v>135</v>
      </c>
      <c r="M1036" s="18">
        <v>20</v>
      </c>
      <c r="N1036" s="18">
        <v>10</v>
      </c>
      <c r="O1036" s="72">
        <f t="shared" si="181"/>
        <v>165</v>
      </c>
      <c r="P1036" s="72">
        <v>181.50000000000003</v>
      </c>
      <c r="Q1036" s="78">
        <f t="shared" si="182"/>
        <v>45</v>
      </c>
      <c r="R1036" s="6">
        <f t="shared" si="183"/>
        <v>180</v>
      </c>
    </row>
    <row r="1037" spans="1:18" ht="24" customHeight="1" outlineLevel="1">
      <c r="A1037" s="16"/>
      <c r="B1037" s="16"/>
      <c r="C1037" s="301"/>
      <c r="D1037" s="25" t="s">
        <v>744</v>
      </c>
      <c r="E1037" s="26" t="s">
        <v>983</v>
      </c>
      <c r="F1037" s="17"/>
      <c r="G1037" s="17"/>
      <c r="H1037" s="17"/>
      <c r="I1037" s="17"/>
      <c r="J1037" s="17"/>
      <c r="K1037" s="17"/>
      <c r="L1037" s="49">
        <v>120</v>
      </c>
      <c r="M1037" s="18">
        <v>13</v>
      </c>
      <c r="N1037" s="18">
        <v>10</v>
      </c>
      <c r="O1037" s="72">
        <f t="shared" si="181"/>
        <v>143</v>
      </c>
      <c r="P1037" s="72">
        <v>157.30000000000001</v>
      </c>
      <c r="Q1037" s="78">
        <f t="shared" si="182"/>
        <v>39</v>
      </c>
      <c r="R1037" s="6">
        <f t="shared" si="183"/>
        <v>156</v>
      </c>
    </row>
    <row r="1038" spans="1:18" ht="24" customHeight="1" outlineLevel="1">
      <c r="A1038" s="16"/>
      <c r="B1038" s="16"/>
      <c r="C1038" s="301"/>
      <c r="D1038" s="25" t="s">
        <v>746</v>
      </c>
      <c r="E1038" s="26" t="s">
        <v>983</v>
      </c>
      <c r="F1038" s="17"/>
      <c r="G1038" s="17"/>
      <c r="H1038" s="17"/>
      <c r="I1038" s="17"/>
      <c r="J1038" s="17"/>
      <c r="K1038" s="17"/>
      <c r="L1038" s="49">
        <v>120</v>
      </c>
      <c r="M1038" s="18">
        <v>30</v>
      </c>
      <c r="N1038" s="18">
        <v>20</v>
      </c>
      <c r="O1038" s="72">
        <f t="shared" si="181"/>
        <v>170</v>
      </c>
      <c r="P1038" s="72">
        <v>187.00000000000003</v>
      </c>
      <c r="Q1038" s="78">
        <f t="shared" si="182"/>
        <v>46</v>
      </c>
      <c r="R1038" s="6">
        <f t="shared" si="183"/>
        <v>184</v>
      </c>
    </row>
    <row r="1039" spans="1:18" ht="24" customHeight="1" outlineLevel="1">
      <c r="A1039" s="16"/>
      <c r="B1039" s="16"/>
      <c r="C1039" s="301"/>
      <c r="D1039" s="290" t="s">
        <v>977</v>
      </c>
      <c r="E1039" s="291"/>
      <c r="F1039" s="291"/>
      <c r="G1039" s="291"/>
      <c r="H1039" s="291"/>
      <c r="I1039" s="291"/>
      <c r="J1039" s="291"/>
      <c r="K1039" s="291"/>
      <c r="L1039" s="291"/>
      <c r="M1039" s="291"/>
      <c r="N1039" s="291"/>
      <c r="O1039" s="291"/>
      <c r="P1039" s="291"/>
      <c r="Q1039" s="291"/>
      <c r="R1039" s="6">
        <f t="shared" si="183"/>
        <v>0</v>
      </c>
    </row>
    <row r="1040" spans="1:18" ht="24" customHeight="1" outlineLevel="1">
      <c r="A1040" s="16"/>
      <c r="B1040" s="16"/>
      <c r="C1040" s="301"/>
      <c r="D1040" s="15" t="s">
        <v>747</v>
      </c>
      <c r="E1040" s="75" t="s">
        <v>1142</v>
      </c>
      <c r="F1040" s="17"/>
      <c r="G1040" s="17"/>
      <c r="H1040" s="17"/>
      <c r="I1040" s="17"/>
      <c r="J1040" s="17"/>
      <c r="K1040" s="17"/>
      <c r="L1040" s="49">
        <v>140</v>
      </c>
      <c r="M1040" s="18"/>
      <c r="N1040" s="18"/>
      <c r="O1040" s="72">
        <f>SUM(F1040:N1040)</f>
        <v>140</v>
      </c>
      <c r="P1040" s="72">
        <v>154</v>
      </c>
      <c r="Q1040" s="78">
        <f>ROUNDDOWN(P1040/4,0)</f>
        <v>38</v>
      </c>
      <c r="R1040" s="6">
        <f t="shared" si="183"/>
        <v>152</v>
      </c>
    </row>
    <row r="1041" spans="1:18" ht="24" customHeight="1" outlineLevel="1">
      <c r="A1041" s="16"/>
      <c r="B1041" s="16"/>
      <c r="C1041" s="301"/>
      <c r="D1041" s="25" t="s">
        <v>1061</v>
      </c>
      <c r="E1041" s="75" t="s">
        <v>1139</v>
      </c>
      <c r="F1041" s="17"/>
      <c r="G1041" s="17"/>
      <c r="H1041" s="17"/>
      <c r="I1041" s="17"/>
      <c r="J1041" s="17"/>
      <c r="K1041" s="17"/>
      <c r="L1041" s="49">
        <v>200</v>
      </c>
      <c r="M1041" s="18"/>
      <c r="N1041" s="18"/>
      <c r="O1041" s="72">
        <f>SUM(F1041:N1041)</f>
        <v>200</v>
      </c>
      <c r="P1041" s="72">
        <v>220.00000000000003</v>
      </c>
      <c r="Q1041" s="78">
        <f>ROUNDDOWN(P1041/4,0)</f>
        <v>55</v>
      </c>
      <c r="R1041" s="6">
        <f t="shared" si="183"/>
        <v>220</v>
      </c>
    </row>
    <row r="1042" spans="1:18" ht="24" customHeight="1" outlineLevel="1">
      <c r="A1042" s="16"/>
      <c r="B1042" s="16"/>
      <c r="C1042" s="301"/>
      <c r="D1042" s="292" t="s">
        <v>978</v>
      </c>
      <c r="E1042" s="293"/>
      <c r="F1042" s="293"/>
      <c r="G1042" s="293"/>
      <c r="H1042" s="293"/>
      <c r="I1042" s="293"/>
      <c r="J1042" s="293"/>
      <c r="K1042" s="293"/>
      <c r="L1042" s="293"/>
      <c r="M1042" s="293"/>
      <c r="N1042" s="293"/>
      <c r="O1042" s="293"/>
      <c r="P1042" s="293"/>
      <c r="Q1042" s="293"/>
      <c r="R1042" s="6">
        <f t="shared" si="183"/>
        <v>0</v>
      </c>
    </row>
    <row r="1043" spans="1:18" ht="24" customHeight="1" outlineLevel="1">
      <c r="A1043" s="16"/>
      <c r="B1043" s="16"/>
      <c r="C1043" s="302"/>
      <c r="D1043" s="31" t="s">
        <v>44</v>
      </c>
      <c r="E1043" s="26" t="s">
        <v>1197</v>
      </c>
      <c r="F1043" s="73"/>
      <c r="G1043" s="73"/>
      <c r="H1043" s="73"/>
      <c r="I1043" s="73"/>
      <c r="J1043" s="73"/>
      <c r="K1043" s="73"/>
      <c r="L1043" s="73"/>
      <c r="M1043" s="18"/>
      <c r="N1043" s="18"/>
      <c r="O1043" s="72">
        <v>0</v>
      </c>
      <c r="P1043" s="72">
        <v>0</v>
      </c>
      <c r="Q1043" s="72">
        <v>0</v>
      </c>
      <c r="R1043" s="6">
        <f t="shared" si="183"/>
        <v>0</v>
      </c>
    </row>
    <row r="1044" spans="1:18" ht="24" customHeight="1">
      <c r="A1044" s="16"/>
      <c r="B1044" s="16"/>
      <c r="C1044" s="91" t="s">
        <v>732</v>
      </c>
      <c r="D1044" s="91" t="s">
        <v>45</v>
      </c>
      <c r="E1044" s="89"/>
      <c r="F1044" s="37">
        <f t="shared" ref="F1044:O1044" si="184">SUM(F1024:F1043)</f>
        <v>0</v>
      </c>
      <c r="G1044" s="37">
        <f t="shared" si="184"/>
        <v>0</v>
      </c>
      <c r="H1044" s="37">
        <f t="shared" si="184"/>
        <v>0</v>
      </c>
      <c r="I1044" s="37">
        <f t="shared" si="184"/>
        <v>0</v>
      </c>
      <c r="J1044" s="37">
        <f t="shared" si="184"/>
        <v>0</v>
      </c>
      <c r="K1044" s="37">
        <f t="shared" si="184"/>
        <v>0</v>
      </c>
      <c r="L1044" s="37">
        <f t="shared" si="184"/>
        <v>3250</v>
      </c>
      <c r="M1044" s="37">
        <f t="shared" si="184"/>
        <v>630</v>
      </c>
      <c r="N1044" s="37">
        <f t="shared" si="184"/>
        <v>340</v>
      </c>
      <c r="O1044" s="37">
        <f t="shared" si="184"/>
        <v>4220</v>
      </c>
      <c r="P1044" s="37">
        <v>4642.0000000000009</v>
      </c>
      <c r="Q1044" s="37">
        <f>SUM(Q1024:Q1043)</f>
        <v>1154</v>
      </c>
      <c r="R1044" s="6">
        <f t="shared" si="183"/>
        <v>4616</v>
      </c>
    </row>
    <row r="1045" spans="1:18" ht="24" customHeight="1" outlineLevel="1">
      <c r="A1045" s="16"/>
      <c r="B1045" s="16"/>
      <c r="C1045" s="294" t="s">
        <v>748</v>
      </c>
      <c r="D1045" s="15" t="s">
        <v>749</v>
      </c>
      <c r="E1045" s="26"/>
      <c r="F1045" s="17"/>
      <c r="G1045" s="17"/>
      <c r="H1045" s="17"/>
      <c r="I1045" s="17"/>
      <c r="J1045" s="17"/>
      <c r="K1045" s="17"/>
      <c r="L1045" s="49">
        <v>124</v>
      </c>
      <c r="M1045" s="18"/>
      <c r="N1045" s="18"/>
      <c r="O1045" s="72">
        <f>SUM(F1045:N1045)</f>
        <v>124</v>
      </c>
      <c r="P1045" s="72">
        <v>136.4</v>
      </c>
      <c r="Q1045" s="78">
        <f>ROUNDDOWN(P1045/4,0)</f>
        <v>34</v>
      </c>
      <c r="R1045" s="6">
        <f t="shared" si="183"/>
        <v>136</v>
      </c>
    </row>
    <row r="1046" spans="1:18" ht="24" customHeight="1" outlineLevel="1">
      <c r="A1046" s="16"/>
      <c r="B1046" s="16"/>
      <c r="C1046" s="295"/>
      <c r="D1046" s="288" t="s">
        <v>976</v>
      </c>
      <c r="E1046" s="289"/>
      <c r="F1046" s="289"/>
      <c r="G1046" s="289"/>
      <c r="H1046" s="289"/>
      <c r="I1046" s="289"/>
      <c r="J1046" s="289"/>
      <c r="K1046" s="289"/>
      <c r="L1046" s="289"/>
      <c r="M1046" s="289"/>
      <c r="N1046" s="289"/>
      <c r="O1046" s="289"/>
      <c r="P1046" s="289"/>
      <c r="Q1046" s="289"/>
      <c r="R1046" s="6">
        <f t="shared" si="183"/>
        <v>0</v>
      </c>
    </row>
    <row r="1047" spans="1:18" ht="24" customHeight="1" outlineLevel="1" collapsed="1">
      <c r="A1047" s="16"/>
      <c r="B1047" s="16"/>
      <c r="C1047" s="295"/>
      <c r="D1047" s="25" t="s">
        <v>748</v>
      </c>
      <c r="E1047" s="26" t="s">
        <v>32</v>
      </c>
      <c r="F1047" s="17"/>
      <c r="G1047" s="17"/>
      <c r="H1047" s="17"/>
      <c r="I1047" s="17"/>
      <c r="J1047" s="17"/>
      <c r="K1047" s="17"/>
      <c r="L1047" s="49">
        <v>700</v>
      </c>
      <c r="M1047" s="18">
        <v>80</v>
      </c>
      <c r="N1047" s="18">
        <v>10</v>
      </c>
      <c r="O1047" s="72">
        <f t="shared" ref="O1047:O1054" si="185">SUM(L1047:N1047)</f>
        <v>790</v>
      </c>
      <c r="P1047" s="72">
        <v>869.00000000000011</v>
      </c>
      <c r="Q1047" s="78">
        <f t="shared" ref="Q1047:Q1054" si="186">ROUNDDOWN(P1047/4,0)</f>
        <v>217</v>
      </c>
      <c r="R1047" s="6">
        <f t="shared" si="183"/>
        <v>868</v>
      </c>
    </row>
    <row r="1048" spans="1:18" ht="24" customHeight="1" outlineLevel="1">
      <c r="A1048" s="16"/>
      <c r="B1048" s="16"/>
      <c r="C1048" s="295"/>
      <c r="D1048" s="25" t="s">
        <v>751</v>
      </c>
      <c r="E1048" s="26" t="s">
        <v>984</v>
      </c>
      <c r="F1048" s="17"/>
      <c r="G1048" s="17"/>
      <c r="H1048" s="17"/>
      <c r="I1048" s="17"/>
      <c r="J1048" s="17"/>
      <c r="K1048" s="17"/>
      <c r="L1048" s="49">
        <v>200</v>
      </c>
      <c r="M1048" s="18">
        <v>60</v>
      </c>
      <c r="N1048" s="18">
        <v>8</v>
      </c>
      <c r="O1048" s="72">
        <f t="shared" si="185"/>
        <v>268</v>
      </c>
      <c r="P1048" s="72">
        <v>294.8</v>
      </c>
      <c r="Q1048" s="78">
        <f t="shared" si="186"/>
        <v>73</v>
      </c>
      <c r="R1048" s="6">
        <f t="shared" si="183"/>
        <v>292</v>
      </c>
    </row>
    <row r="1049" spans="1:18" ht="24" customHeight="1" outlineLevel="1">
      <c r="A1049" s="16"/>
      <c r="B1049" s="16"/>
      <c r="C1049" s="295"/>
      <c r="D1049" s="25" t="s">
        <v>750</v>
      </c>
      <c r="E1049" s="26" t="s">
        <v>983</v>
      </c>
      <c r="F1049" s="17"/>
      <c r="G1049" s="17"/>
      <c r="H1049" s="17"/>
      <c r="I1049" s="17"/>
      <c r="J1049" s="17"/>
      <c r="K1049" s="17"/>
      <c r="L1049" s="49">
        <v>200</v>
      </c>
      <c r="M1049" s="18">
        <v>60</v>
      </c>
      <c r="N1049" s="18">
        <v>8</v>
      </c>
      <c r="O1049" s="72">
        <f t="shared" si="185"/>
        <v>268</v>
      </c>
      <c r="P1049" s="72">
        <v>294.8</v>
      </c>
      <c r="Q1049" s="78">
        <f t="shared" si="186"/>
        <v>73</v>
      </c>
      <c r="R1049" s="6">
        <f t="shared" si="183"/>
        <v>292</v>
      </c>
    </row>
    <row r="1050" spans="1:18" ht="24" customHeight="1" outlineLevel="1">
      <c r="A1050" s="16"/>
      <c r="B1050" s="16"/>
      <c r="C1050" s="295"/>
      <c r="D1050" s="25" t="s">
        <v>752</v>
      </c>
      <c r="E1050" s="26" t="s">
        <v>983</v>
      </c>
      <c r="F1050" s="17"/>
      <c r="G1050" s="17"/>
      <c r="H1050" s="17"/>
      <c r="I1050" s="17"/>
      <c r="J1050" s="17"/>
      <c r="K1050" s="17"/>
      <c r="L1050" s="49">
        <v>200</v>
      </c>
      <c r="M1050" s="18">
        <v>60</v>
      </c>
      <c r="N1050" s="18">
        <v>8</v>
      </c>
      <c r="O1050" s="72">
        <f t="shared" si="185"/>
        <v>268</v>
      </c>
      <c r="P1050" s="72">
        <v>294.8</v>
      </c>
      <c r="Q1050" s="78">
        <f t="shared" si="186"/>
        <v>73</v>
      </c>
      <c r="R1050" s="6">
        <f t="shared" si="183"/>
        <v>292</v>
      </c>
    </row>
    <row r="1051" spans="1:18" ht="24" customHeight="1" outlineLevel="1">
      <c r="A1051" s="16"/>
      <c r="B1051" s="16"/>
      <c r="C1051" s="295"/>
      <c r="D1051" s="25" t="s">
        <v>753</v>
      </c>
      <c r="E1051" s="26" t="s">
        <v>983</v>
      </c>
      <c r="F1051" s="17"/>
      <c r="G1051" s="17"/>
      <c r="H1051" s="17"/>
      <c r="I1051" s="17"/>
      <c r="J1051" s="17"/>
      <c r="K1051" s="17"/>
      <c r="L1051" s="49">
        <v>200</v>
      </c>
      <c r="M1051" s="18">
        <v>60</v>
      </c>
      <c r="N1051" s="18">
        <v>8</v>
      </c>
      <c r="O1051" s="72">
        <f t="shared" si="185"/>
        <v>268</v>
      </c>
      <c r="P1051" s="72">
        <v>294.8</v>
      </c>
      <c r="Q1051" s="78">
        <f t="shared" si="186"/>
        <v>73</v>
      </c>
      <c r="R1051" s="6">
        <f t="shared" si="183"/>
        <v>292</v>
      </c>
    </row>
    <row r="1052" spans="1:18" ht="24" customHeight="1" outlineLevel="1">
      <c r="A1052" s="16"/>
      <c r="B1052" s="16"/>
      <c r="C1052" s="295"/>
      <c r="D1052" s="25" t="s">
        <v>754</v>
      </c>
      <c r="E1052" s="26" t="s">
        <v>983</v>
      </c>
      <c r="F1052" s="17"/>
      <c r="G1052" s="17"/>
      <c r="H1052" s="17"/>
      <c r="I1052" s="17"/>
      <c r="J1052" s="17"/>
      <c r="K1052" s="17"/>
      <c r="L1052" s="49">
        <v>150</v>
      </c>
      <c r="M1052" s="18">
        <v>60</v>
      </c>
      <c r="N1052" s="18">
        <v>8</v>
      </c>
      <c r="O1052" s="72">
        <f t="shared" si="185"/>
        <v>218</v>
      </c>
      <c r="P1052" s="72">
        <v>239.8</v>
      </c>
      <c r="Q1052" s="78">
        <f t="shared" si="186"/>
        <v>59</v>
      </c>
      <c r="R1052" s="6">
        <f t="shared" si="183"/>
        <v>236</v>
      </c>
    </row>
    <row r="1053" spans="1:18" ht="24" customHeight="1" outlineLevel="1">
      <c r="A1053" s="16"/>
      <c r="B1053" s="16"/>
      <c r="C1053" s="295"/>
      <c r="D1053" s="25" t="s">
        <v>755</v>
      </c>
      <c r="E1053" s="26" t="s">
        <v>983</v>
      </c>
      <c r="F1053" s="17"/>
      <c r="G1053" s="17"/>
      <c r="H1053" s="17"/>
      <c r="I1053" s="17"/>
      <c r="J1053" s="17"/>
      <c r="K1053" s="17"/>
      <c r="L1053" s="49">
        <v>150</v>
      </c>
      <c r="M1053" s="18">
        <v>60</v>
      </c>
      <c r="N1053" s="18">
        <v>8</v>
      </c>
      <c r="O1053" s="72">
        <f t="shared" si="185"/>
        <v>218</v>
      </c>
      <c r="P1053" s="72">
        <v>239.8</v>
      </c>
      <c r="Q1053" s="78">
        <f t="shared" si="186"/>
        <v>59</v>
      </c>
      <c r="R1053" s="6">
        <f t="shared" si="183"/>
        <v>236</v>
      </c>
    </row>
    <row r="1054" spans="1:18" ht="24" customHeight="1" outlineLevel="1">
      <c r="A1054" s="16"/>
      <c r="B1054" s="16"/>
      <c r="C1054" s="295"/>
      <c r="D1054" s="25" t="s">
        <v>756</v>
      </c>
      <c r="E1054" s="26" t="s">
        <v>983</v>
      </c>
      <c r="F1054" s="17"/>
      <c r="G1054" s="17"/>
      <c r="H1054" s="17"/>
      <c r="I1054" s="17"/>
      <c r="J1054" s="17"/>
      <c r="K1054" s="17"/>
      <c r="L1054" s="49">
        <v>150</v>
      </c>
      <c r="M1054" s="18">
        <v>60</v>
      </c>
      <c r="N1054" s="18">
        <v>8</v>
      </c>
      <c r="O1054" s="72">
        <f t="shared" si="185"/>
        <v>218</v>
      </c>
      <c r="P1054" s="72">
        <v>239.8</v>
      </c>
      <c r="Q1054" s="78">
        <f t="shared" si="186"/>
        <v>59</v>
      </c>
      <c r="R1054" s="6">
        <f t="shared" si="183"/>
        <v>236</v>
      </c>
    </row>
    <row r="1055" spans="1:18" ht="24" customHeight="1" outlineLevel="1">
      <c r="A1055" s="16"/>
      <c r="B1055" s="16"/>
      <c r="C1055" s="295"/>
      <c r="D1055" s="292" t="s">
        <v>978</v>
      </c>
      <c r="E1055" s="293"/>
      <c r="F1055" s="293"/>
      <c r="G1055" s="293"/>
      <c r="H1055" s="293"/>
      <c r="I1055" s="293"/>
      <c r="J1055" s="293"/>
      <c r="K1055" s="293"/>
      <c r="L1055" s="293"/>
      <c r="M1055" s="293"/>
      <c r="N1055" s="293"/>
      <c r="O1055" s="293"/>
      <c r="P1055" s="293"/>
      <c r="Q1055" s="293"/>
      <c r="R1055" s="6">
        <f t="shared" si="183"/>
        <v>0</v>
      </c>
    </row>
    <row r="1056" spans="1:18" ht="24" customHeight="1" outlineLevel="1">
      <c r="A1056" s="16"/>
      <c r="B1056" s="16"/>
      <c r="C1056" s="296"/>
      <c r="D1056" s="15" t="s">
        <v>44</v>
      </c>
      <c r="E1056" s="26" t="s">
        <v>1197</v>
      </c>
      <c r="F1056" s="73"/>
      <c r="G1056" s="73"/>
      <c r="H1056" s="73"/>
      <c r="I1056" s="73"/>
      <c r="J1056" s="73"/>
      <c r="K1056" s="73"/>
      <c r="L1056" s="73"/>
      <c r="M1056" s="18"/>
      <c r="N1056" s="18"/>
      <c r="O1056" s="72">
        <v>0</v>
      </c>
      <c r="P1056" s="72">
        <v>0</v>
      </c>
      <c r="Q1056" s="72">
        <v>0</v>
      </c>
      <c r="R1056" s="6">
        <f t="shared" si="183"/>
        <v>0</v>
      </c>
    </row>
    <row r="1057" spans="1:18" ht="24" customHeight="1">
      <c r="A1057" s="16"/>
      <c r="B1057" s="16"/>
      <c r="C1057" s="91" t="s">
        <v>748</v>
      </c>
      <c r="D1057" s="91" t="s">
        <v>45</v>
      </c>
      <c r="E1057" s="89"/>
      <c r="F1057" s="37">
        <f t="shared" ref="F1057:O1057" si="187">SUM(F1045:F1056)</f>
        <v>0</v>
      </c>
      <c r="G1057" s="37">
        <f t="shared" si="187"/>
        <v>0</v>
      </c>
      <c r="H1057" s="37">
        <f t="shared" si="187"/>
        <v>0</v>
      </c>
      <c r="I1057" s="37">
        <f t="shared" si="187"/>
        <v>0</v>
      </c>
      <c r="J1057" s="37">
        <f t="shared" si="187"/>
        <v>0</v>
      </c>
      <c r="K1057" s="37">
        <f t="shared" si="187"/>
        <v>0</v>
      </c>
      <c r="L1057" s="37">
        <f t="shared" si="187"/>
        <v>2074</v>
      </c>
      <c r="M1057" s="37">
        <f t="shared" si="187"/>
        <v>500</v>
      </c>
      <c r="N1057" s="37">
        <f t="shared" si="187"/>
        <v>66</v>
      </c>
      <c r="O1057" s="37">
        <f t="shared" si="187"/>
        <v>2640</v>
      </c>
      <c r="P1057" s="37">
        <v>2904.0000000000005</v>
      </c>
      <c r="Q1057" s="37">
        <f>SUM(Q1045:Q1056)</f>
        <v>720</v>
      </c>
      <c r="R1057" s="6">
        <f t="shared" si="183"/>
        <v>2880</v>
      </c>
    </row>
    <row r="1058" spans="1:18" ht="24" customHeight="1" outlineLevel="1">
      <c r="A1058" s="16"/>
      <c r="B1058" s="16"/>
      <c r="C1058" s="294" t="s">
        <v>757</v>
      </c>
      <c r="D1058" s="15" t="s">
        <v>758</v>
      </c>
      <c r="E1058" s="26"/>
      <c r="F1058" s="17"/>
      <c r="G1058" s="17"/>
      <c r="H1058" s="17"/>
      <c r="I1058" s="17"/>
      <c r="J1058" s="17"/>
      <c r="K1058" s="17"/>
      <c r="L1058" s="49">
        <v>0</v>
      </c>
      <c r="M1058" s="18"/>
      <c r="N1058" s="18"/>
      <c r="O1058" s="72">
        <v>110</v>
      </c>
      <c r="P1058" s="72">
        <v>121</v>
      </c>
      <c r="Q1058" s="78">
        <f t="shared" ref="Q1058:Q1073" si="188">ROUNDDOWN(P1058/4,0)</f>
        <v>30</v>
      </c>
      <c r="R1058" s="6">
        <f t="shared" si="183"/>
        <v>120</v>
      </c>
    </row>
    <row r="1059" spans="1:18" ht="24" customHeight="1" outlineLevel="1">
      <c r="A1059" s="16"/>
      <c r="B1059" s="16"/>
      <c r="C1059" s="295"/>
      <c r="D1059" s="288" t="s">
        <v>976</v>
      </c>
      <c r="E1059" s="289"/>
      <c r="F1059" s="289"/>
      <c r="G1059" s="289"/>
      <c r="H1059" s="289"/>
      <c r="I1059" s="289"/>
      <c r="J1059" s="289"/>
      <c r="K1059" s="289"/>
      <c r="L1059" s="289"/>
      <c r="M1059" s="289"/>
      <c r="N1059" s="289"/>
      <c r="O1059" s="289"/>
      <c r="P1059" s="289"/>
      <c r="Q1059" s="289"/>
      <c r="R1059" s="6">
        <f t="shared" si="183"/>
        <v>0</v>
      </c>
    </row>
    <row r="1060" spans="1:18" ht="24" customHeight="1" outlineLevel="1" collapsed="1">
      <c r="A1060" s="16"/>
      <c r="B1060" s="16"/>
      <c r="C1060" s="295"/>
      <c r="D1060" s="25" t="s">
        <v>759</v>
      </c>
      <c r="E1060" s="26" t="s">
        <v>32</v>
      </c>
      <c r="F1060" s="17">
        <v>64</v>
      </c>
      <c r="G1060" s="17">
        <v>700</v>
      </c>
      <c r="H1060" s="17">
        <v>40</v>
      </c>
      <c r="I1060" s="17">
        <v>50</v>
      </c>
      <c r="J1060" s="17">
        <v>100</v>
      </c>
      <c r="K1060" s="17">
        <v>500</v>
      </c>
      <c r="L1060" s="49">
        <f t="shared" ref="L1060:L1072" si="189">SUM(F1060:K1060)</f>
        <v>1454</v>
      </c>
      <c r="M1060" s="18">
        <v>100</v>
      </c>
      <c r="N1060" s="18">
        <v>100</v>
      </c>
      <c r="O1060" s="72">
        <f t="shared" ref="O1060:O1073" si="190">SUM(L1060:N1060)</f>
        <v>1654</v>
      </c>
      <c r="P1060" s="72">
        <v>1819.4</v>
      </c>
      <c r="Q1060" s="78">
        <f t="shared" si="188"/>
        <v>454</v>
      </c>
      <c r="R1060" s="6">
        <f t="shared" si="183"/>
        <v>1816</v>
      </c>
    </row>
    <row r="1061" spans="1:18" ht="24" customHeight="1" outlineLevel="1">
      <c r="A1061" s="16"/>
      <c r="B1061" s="16"/>
      <c r="C1061" s="295"/>
      <c r="D1061" s="25" t="s">
        <v>763</v>
      </c>
      <c r="E1061" s="26" t="s">
        <v>989</v>
      </c>
      <c r="F1061" s="17">
        <v>13</v>
      </c>
      <c r="G1061" s="17">
        <v>115</v>
      </c>
      <c r="H1061" s="17">
        <v>16</v>
      </c>
      <c r="I1061" s="17">
        <v>0</v>
      </c>
      <c r="J1061" s="17">
        <v>14</v>
      </c>
      <c r="K1061" s="17">
        <v>328</v>
      </c>
      <c r="L1061" s="49">
        <f>SUM(F1061:K1061)</f>
        <v>486</v>
      </c>
      <c r="M1061" s="18">
        <v>42</v>
      </c>
      <c r="N1061" s="18">
        <v>135</v>
      </c>
      <c r="O1061" s="72">
        <f t="shared" si="190"/>
        <v>663</v>
      </c>
      <c r="P1061" s="72">
        <v>729.30000000000007</v>
      </c>
      <c r="Q1061" s="78">
        <f t="shared" si="188"/>
        <v>182</v>
      </c>
      <c r="R1061" s="6">
        <f t="shared" si="183"/>
        <v>728</v>
      </c>
    </row>
    <row r="1062" spans="1:18" ht="24" customHeight="1" outlineLevel="1">
      <c r="A1062" s="16"/>
      <c r="B1062" s="16"/>
      <c r="C1062" s="295"/>
      <c r="D1062" s="25" t="s">
        <v>765</v>
      </c>
      <c r="E1062" s="26" t="s">
        <v>984</v>
      </c>
      <c r="F1062" s="17">
        <v>5</v>
      </c>
      <c r="G1062" s="17">
        <v>120</v>
      </c>
      <c r="H1062" s="17">
        <v>6</v>
      </c>
      <c r="I1062" s="17">
        <v>10</v>
      </c>
      <c r="J1062" s="17">
        <v>2</v>
      </c>
      <c r="K1062" s="17">
        <v>110</v>
      </c>
      <c r="L1062" s="49">
        <f>SUM(F1062:K1062)</f>
        <v>253</v>
      </c>
      <c r="M1062" s="18">
        <v>160</v>
      </c>
      <c r="N1062" s="18">
        <v>80</v>
      </c>
      <c r="O1062" s="72">
        <f t="shared" si="190"/>
        <v>493</v>
      </c>
      <c r="P1062" s="72">
        <v>542.30000000000007</v>
      </c>
      <c r="Q1062" s="78">
        <f t="shared" si="188"/>
        <v>135</v>
      </c>
      <c r="R1062" s="6">
        <f t="shared" si="183"/>
        <v>540</v>
      </c>
    </row>
    <row r="1063" spans="1:18" ht="24" customHeight="1" outlineLevel="1">
      <c r="A1063" s="16"/>
      <c r="B1063" s="16"/>
      <c r="C1063" s="295"/>
      <c r="D1063" s="25" t="s">
        <v>760</v>
      </c>
      <c r="E1063" s="26" t="s">
        <v>983</v>
      </c>
      <c r="F1063" s="17">
        <v>2</v>
      </c>
      <c r="G1063" s="17">
        <v>28</v>
      </c>
      <c r="H1063" s="17">
        <v>3</v>
      </c>
      <c r="I1063" s="17">
        <v>5</v>
      </c>
      <c r="J1063" s="17">
        <v>10</v>
      </c>
      <c r="K1063" s="17">
        <v>70</v>
      </c>
      <c r="L1063" s="49">
        <f t="shared" si="189"/>
        <v>118</v>
      </c>
      <c r="M1063" s="18">
        <v>50</v>
      </c>
      <c r="N1063" s="18">
        <v>50</v>
      </c>
      <c r="O1063" s="72">
        <f t="shared" si="190"/>
        <v>218</v>
      </c>
      <c r="P1063" s="72">
        <v>239.8</v>
      </c>
      <c r="Q1063" s="78">
        <f t="shared" si="188"/>
        <v>59</v>
      </c>
      <c r="R1063" s="6">
        <f t="shared" si="183"/>
        <v>236</v>
      </c>
    </row>
    <row r="1064" spans="1:18" ht="24" customHeight="1" outlineLevel="1">
      <c r="A1064" s="16"/>
      <c r="B1064" s="16"/>
      <c r="C1064" s="295"/>
      <c r="D1064" s="25" t="s">
        <v>761</v>
      </c>
      <c r="E1064" s="26" t="s">
        <v>983</v>
      </c>
      <c r="F1064" s="17">
        <v>3</v>
      </c>
      <c r="G1064" s="17">
        <v>22</v>
      </c>
      <c r="H1064" s="17">
        <v>4</v>
      </c>
      <c r="I1064" s="17">
        <v>20</v>
      </c>
      <c r="J1064" s="17">
        <v>5</v>
      </c>
      <c r="K1064" s="17">
        <v>48</v>
      </c>
      <c r="L1064" s="49">
        <f t="shared" si="189"/>
        <v>102</v>
      </c>
      <c r="M1064" s="18">
        <v>28</v>
      </c>
      <c r="N1064" s="18">
        <v>60</v>
      </c>
      <c r="O1064" s="72">
        <f t="shared" si="190"/>
        <v>190</v>
      </c>
      <c r="P1064" s="72">
        <v>209.00000000000003</v>
      </c>
      <c r="Q1064" s="78">
        <f t="shared" si="188"/>
        <v>52</v>
      </c>
      <c r="R1064" s="6">
        <f t="shared" si="183"/>
        <v>208</v>
      </c>
    </row>
    <row r="1065" spans="1:18" ht="24" customHeight="1" outlineLevel="1">
      <c r="A1065" s="16"/>
      <c r="B1065" s="16"/>
      <c r="C1065" s="295"/>
      <c r="D1065" s="25" t="s">
        <v>762</v>
      </c>
      <c r="E1065" s="26" t="s">
        <v>983</v>
      </c>
      <c r="F1065" s="17">
        <v>5</v>
      </c>
      <c r="G1065" s="17">
        <v>50</v>
      </c>
      <c r="H1065" s="17">
        <v>5</v>
      </c>
      <c r="I1065" s="17">
        <v>0</v>
      </c>
      <c r="J1065" s="17">
        <v>20</v>
      </c>
      <c r="K1065" s="17">
        <v>50</v>
      </c>
      <c r="L1065" s="49">
        <f t="shared" si="189"/>
        <v>130</v>
      </c>
      <c r="M1065" s="18">
        <v>40</v>
      </c>
      <c r="N1065" s="18">
        <v>30</v>
      </c>
      <c r="O1065" s="72">
        <f t="shared" si="190"/>
        <v>200</v>
      </c>
      <c r="P1065" s="72">
        <v>220.00000000000003</v>
      </c>
      <c r="Q1065" s="78">
        <f t="shared" si="188"/>
        <v>55</v>
      </c>
      <c r="R1065" s="6">
        <f t="shared" si="183"/>
        <v>220</v>
      </c>
    </row>
    <row r="1066" spans="1:18" ht="24" customHeight="1" outlineLevel="1">
      <c r="A1066" s="16"/>
      <c r="B1066" s="16"/>
      <c r="C1066" s="295"/>
      <c r="D1066" s="25" t="s">
        <v>764</v>
      </c>
      <c r="E1066" s="26" t="s">
        <v>983</v>
      </c>
      <c r="F1066" s="17">
        <v>5</v>
      </c>
      <c r="G1066" s="17">
        <v>70</v>
      </c>
      <c r="H1066" s="17">
        <v>6</v>
      </c>
      <c r="I1066" s="17">
        <v>10</v>
      </c>
      <c r="J1066" s="17">
        <v>32</v>
      </c>
      <c r="K1066" s="17">
        <v>140</v>
      </c>
      <c r="L1066" s="49">
        <f>SUM(F1066:K1066)</f>
        <v>263</v>
      </c>
      <c r="M1066" s="18">
        <v>30</v>
      </c>
      <c r="N1066" s="18">
        <v>121</v>
      </c>
      <c r="O1066" s="72">
        <f t="shared" si="190"/>
        <v>414</v>
      </c>
      <c r="P1066" s="72">
        <v>455.40000000000003</v>
      </c>
      <c r="Q1066" s="78">
        <f t="shared" si="188"/>
        <v>113</v>
      </c>
      <c r="R1066" s="6">
        <f t="shared" si="183"/>
        <v>452</v>
      </c>
    </row>
    <row r="1067" spans="1:18" ht="24" customHeight="1" outlineLevel="1">
      <c r="A1067" s="16"/>
      <c r="B1067" s="16"/>
      <c r="C1067" s="295"/>
      <c r="D1067" s="25" t="s">
        <v>766</v>
      </c>
      <c r="E1067" s="26" t="s">
        <v>983</v>
      </c>
      <c r="F1067" s="17">
        <v>2</v>
      </c>
      <c r="G1067" s="17">
        <v>28</v>
      </c>
      <c r="H1067" s="17">
        <v>4</v>
      </c>
      <c r="I1067" s="17">
        <v>0</v>
      </c>
      <c r="J1067" s="17">
        <v>1</v>
      </c>
      <c r="K1067" s="17">
        <v>78</v>
      </c>
      <c r="L1067" s="49">
        <f>SUM(F1067:K1067)</f>
        <v>113</v>
      </c>
      <c r="M1067" s="18">
        <v>50</v>
      </c>
      <c r="N1067" s="18">
        <v>50</v>
      </c>
      <c r="O1067" s="72">
        <f t="shared" si="190"/>
        <v>213</v>
      </c>
      <c r="P1067" s="72">
        <v>234.3</v>
      </c>
      <c r="Q1067" s="78">
        <f t="shared" si="188"/>
        <v>58</v>
      </c>
      <c r="R1067" s="6">
        <f t="shared" si="183"/>
        <v>232</v>
      </c>
    </row>
    <row r="1068" spans="1:18" ht="24" customHeight="1" outlineLevel="1">
      <c r="A1068" s="16"/>
      <c r="B1068" s="16"/>
      <c r="C1068" s="295"/>
      <c r="D1068" s="25" t="s">
        <v>767</v>
      </c>
      <c r="E1068" s="26" t="s">
        <v>983</v>
      </c>
      <c r="F1068" s="17">
        <v>5</v>
      </c>
      <c r="G1068" s="17">
        <v>46</v>
      </c>
      <c r="H1068" s="17">
        <v>6</v>
      </c>
      <c r="I1068" s="17">
        <v>0</v>
      </c>
      <c r="J1068" s="17">
        <v>18</v>
      </c>
      <c r="K1068" s="17">
        <v>115</v>
      </c>
      <c r="L1068" s="49">
        <f t="shared" si="189"/>
        <v>190</v>
      </c>
      <c r="M1068" s="18">
        <v>50</v>
      </c>
      <c r="N1068" s="18">
        <v>60</v>
      </c>
      <c r="O1068" s="72">
        <f t="shared" si="190"/>
        <v>300</v>
      </c>
      <c r="P1068" s="72">
        <v>330</v>
      </c>
      <c r="Q1068" s="78">
        <f t="shared" si="188"/>
        <v>82</v>
      </c>
      <c r="R1068" s="6">
        <f t="shared" si="183"/>
        <v>328</v>
      </c>
    </row>
    <row r="1069" spans="1:18" ht="24" customHeight="1" outlineLevel="1">
      <c r="A1069" s="16"/>
      <c r="B1069" s="16"/>
      <c r="C1069" s="295"/>
      <c r="D1069" s="25" t="s">
        <v>768</v>
      </c>
      <c r="E1069" s="26" t="s">
        <v>983</v>
      </c>
      <c r="F1069" s="17">
        <v>2</v>
      </c>
      <c r="G1069" s="17">
        <v>25</v>
      </c>
      <c r="H1069" s="17">
        <v>2</v>
      </c>
      <c r="I1069" s="17">
        <v>0</v>
      </c>
      <c r="J1069" s="17">
        <v>0</v>
      </c>
      <c r="K1069" s="17">
        <v>54</v>
      </c>
      <c r="L1069" s="49">
        <f t="shared" si="189"/>
        <v>83</v>
      </c>
      <c r="M1069" s="18">
        <v>31</v>
      </c>
      <c r="N1069" s="18">
        <v>50</v>
      </c>
      <c r="O1069" s="72">
        <f t="shared" si="190"/>
        <v>164</v>
      </c>
      <c r="P1069" s="72">
        <v>180.4</v>
      </c>
      <c r="Q1069" s="78">
        <f t="shared" si="188"/>
        <v>45</v>
      </c>
      <c r="R1069" s="6">
        <f t="shared" si="183"/>
        <v>180</v>
      </c>
    </row>
    <row r="1070" spans="1:18" ht="24" customHeight="1" outlineLevel="1">
      <c r="A1070" s="16"/>
      <c r="B1070" s="16"/>
      <c r="C1070" s="295"/>
      <c r="D1070" s="25" t="s">
        <v>769</v>
      </c>
      <c r="E1070" s="26" t="s">
        <v>983</v>
      </c>
      <c r="F1070" s="17">
        <v>2</v>
      </c>
      <c r="G1070" s="17">
        <v>28</v>
      </c>
      <c r="H1070" s="17">
        <v>2</v>
      </c>
      <c r="I1070" s="17">
        <v>0</v>
      </c>
      <c r="J1070" s="17">
        <v>0</v>
      </c>
      <c r="K1070" s="17">
        <v>48</v>
      </c>
      <c r="L1070" s="49">
        <f t="shared" si="189"/>
        <v>80</v>
      </c>
      <c r="M1070" s="18">
        <v>10</v>
      </c>
      <c r="N1070" s="18">
        <v>0</v>
      </c>
      <c r="O1070" s="72">
        <f t="shared" si="190"/>
        <v>90</v>
      </c>
      <c r="P1070" s="72">
        <v>99.000000000000014</v>
      </c>
      <c r="Q1070" s="78">
        <f t="shared" si="188"/>
        <v>24</v>
      </c>
      <c r="R1070" s="6">
        <f t="shared" si="183"/>
        <v>96</v>
      </c>
    </row>
    <row r="1071" spans="1:18" ht="24" customHeight="1" outlineLevel="1">
      <c r="A1071" s="16"/>
      <c r="B1071" s="16"/>
      <c r="C1071" s="295"/>
      <c r="D1071" s="25" t="s">
        <v>771</v>
      </c>
      <c r="E1071" s="26" t="s">
        <v>983</v>
      </c>
      <c r="F1071" s="17">
        <v>4</v>
      </c>
      <c r="G1071" s="17">
        <v>21</v>
      </c>
      <c r="H1071" s="17">
        <v>2</v>
      </c>
      <c r="I1071" s="17">
        <v>0</v>
      </c>
      <c r="J1071" s="17">
        <v>31</v>
      </c>
      <c r="K1071" s="17">
        <v>33</v>
      </c>
      <c r="L1071" s="49">
        <f t="shared" si="189"/>
        <v>91</v>
      </c>
      <c r="M1071" s="18">
        <v>40</v>
      </c>
      <c r="N1071" s="18">
        <v>26</v>
      </c>
      <c r="O1071" s="72">
        <f t="shared" si="190"/>
        <v>157</v>
      </c>
      <c r="P1071" s="72">
        <v>172.70000000000002</v>
      </c>
      <c r="Q1071" s="78">
        <f t="shared" si="188"/>
        <v>43</v>
      </c>
      <c r="R1071" s="6">
        <f t="shared" si="183"/>
        <v>172</v>
      </c>
    </row>
    <row r="1072" spans="1:18" ht="24" customHeight="1" outlineLevel="1">
      <c r="A1072" s="16"/>
      <c r="B1072" s="16"/>
      <c r="C1072" s="295"/>
      <c r="D1072" s="25" t="s">
        <v>336</v>
      </c>
      <c r="E1072" s="26" t="s">
        <v>983</v>
      </c>
      <c r="F1072" s="17">
        <v>2</v>
      </c>
      <c r="G1072" s="17">
        <v>20</v>
      </c>
      <c r="H1072" s="17">
        <v>0</v>
      </c>
      <c r="I1072" s="17">
        <v>0</v>
      </c>
      <c r="J1072" s="17">
        <v>10</v>
      </c>
      <c r="K1072" s="17">
        <v>68</v>
      </c>
      <c r="L1072" s="49">
        <f t="shared" si="189"/>
        <v>100</v>
      </c>
      <c r="M1072" s="18">
        <v>20</v>
      </c>
      <c r="N1072" s="18">
        <v>20</v>
      </c>
      <c r="O1072" s="72">
        <f t="shared" si="190"/>
        <v>140</v>
      </c>
      <c r="P1072" s="72">
        <v>154</v>
      </c>
      <c r="Q1072" s="78">
        <f t="shared" si="188"/>
        <v>38</v>
      </c>
      <c r="R1072" s="6">
        <f t="shared" si="183"/>
        <v>152</v>
      </c>
    </row>
    <row r="1073" spans="1:18" ht="24" customHeight="1" outlineLevel="1">
      <c r="A1073" s="16"/>
      <c r="B1073" s="16"/>
      <c r="C1073" s="295"/>
      <c r="D1073" s="25" t="s">
        <v>770</v>
      </c>
      <c r="E1073" s="26" t="s">
        <v>986</v>
      </c>
      <c r="F1073" s="17">
        <v>2</v>
      </c>
      <c r="G1073" s="17">
        <v>14</v>
      </c>
      <c r="H1073" s="17">
        <v>2</v>
      </c>
      <c r="I1073" s="17">
        <v>0</v>
      </c>
      <c r="J1073" s="17">
        <v>8</v>
      </c>
      <c r="K1073" s="17">
        <v>45</v>
      </c>
      <c r="L1073" s="49">
        <f>SUM(F1073:K1073)</f>
        <v>71</v>
      </c>
      <c r="M1073" s="18">
        <v>0</v>
      </c>
      <c r="N1073" s="18">
        <v>18</v>
      </c>
      <c r="O1073" s="72">
        <f t="shared" si="190"/>
        <v>89</v>
      </c>
      <c r="P1073" s="72">
        <v>97.9</v>
      </c>
      <c r="Q1073" s="78">
        <f t="shared" si="188"/>
        <v>24</v>
      </c>
      <c r="R1073" s="6">
        <f t="shared" si="183"/>
        <v>96</v>
      </c>
    </row>
    <row r="1074" spans="1:18" ht="24" customHeight="1" outlineLevel="1">
      <c r="A1074" s="16"/>
      <c r="B1074" s="16"/>
      <c r="C1074" s="295"/>
      <c r="D1074" s="290" t="s">
        <v>977</v>
      </c>
      <c r="E1074" s="291"/>
      <c r="F1074" s="291"/>
      <c r="G1074" s="291"/>
      <c r="H1074" s="291"/>
      <c r="I1074" s="291"/>
      <c r="J1074" s="291"/>
      <c r="K1074" s="291"/>
      <c r="L1074" s="291"/>
      <c r="M1074" s="291"/>
      <c r="N1074" s="291"/>
      <c r="O1074" s="291"/>
      <c r="P1074" s="291"/>
      <c r="Q1074" s="291"/>
      <c r="R1074" s="6">
        <f t="shared" si="183"/>
        <v>0</v>
      </c>
    </row>
    <row r="1075" spans="1:18" ht="24" customHeight="1" outlineLevel="1">
      <c r="A1075" s="16"/>
      <c r="B1075" s="16"/>
      <c r="C1075" s="295"/>
      <c r="D1075" s="57" t="s">
        <v>1062</v>
      </c>
      <c r="E1075" s="75" t="s">
        <v>1139</v>
      </c>
      <c r="F1075" s="17">
        <v>2</v>
      </c>
      <c r="G1075" s="17">
        <v>30</v>
      </c>
      <c r="H1075" s="17">
        <v>0</v>
      </c>
      <c r="I1075" s="17">
        <v>0</v>
      </c>
      <c r="J1075" s="17">
        <v>0</v>
      </c>
      <c r="K1075" s="17">
        <v>68</v>
      </c>
      <c r="L1075" s="49">
        <v>100</v>
      </c>
      <c r="M1075" s="18">
        <v>0</v>
      </c>
      <c r="N1075" s="18">
        <v>0</v>
      </c>
      <c r="O1075" s="72">
        <f>SUM(L1075:N1075)</f>
        <v>100</v>
      </c>
      <c r="P1075" s="72">
        <v>110.00000000000001</v>
      </c>
      <c r="Q1075" s="78">
        <f>ROUNDDOWN(P1075/4,0)</f>
        <v>27</v>
      </c>
      <c r="R1075" s="6">
        <f t="shared" si="183"/>
        <v>108</v>
      </c>
    </row>
    <row r="1076" spans="1:18" ht="24" customHeight="1" outlineLevel="1">
      <c r="A1076" s="16"/>
      <c r="B1076" s="16"/>
      <c r="C1076" s="295"/>
      <c r="D1076" s="292" t="s">
        <v>978</v>
      </c>
      <c r="E1076" s="293"/>
      <c r="F1076" s="293"/>
      <c r="G1076" s="293"/>
      <c r="H1076" s="293"/>
      <c r="I1076" s="293"/>
      <c r="J1076" s="293"/>
      <c r="K1076" s="293"/>
      <c r="L1076" s="293"/>
      <c r="M1076" s="293"/>
      <c r="N1076" s="293"/>
      <c r="O1076" s="293"/>
      <c r="P1076" s="293"/>
      <c r="Q1076" s="293"/>
      <c r="R1076" s="6">
        <f t="shared" si="183"/>
        <v>0</v>
      </c>
    </row>
    <row r="1077" spans="1:18" ht="24" customHeight="1" outlineLevel="1">
      <c r="A1077" s="16"/>
      <c r="B1077" s="16"/>
      <c r="C1077" s="296"/>
      <c r="D1077" s="15" t="s">
        <v>44</v>
      </c>
      <c r="E1077" s="26" t="s">
        <v>1197</v>
      </c>
      <c r="F1077" s="73"/>
      <c r="G1077" s="73"/>
      <c r="H1077" s="73"/>
      <c r="I1077" s="73"/>
      <c r="J1077" s="73"/>
      <c r="K1077" s="73"/>
      <c r="L1077" s="73"/>
      <c r="M1077" s="18"/>
      <c r="N1077" s="18"/>
      <c r="O1077" s="72">
        <v>0</v>
      </c>
      <c r="P1077" s="72">
        <v>0</v>
      </c>
      <c r="Q1077" s="72">
        <v>0</v>
      </c>
      <c r="R1077" s="6">
        <f t="shared" si="183"/>
        <v>0</v>
      </c>
    </row>
    <row r="1078" spans="1:18" ht="24" customHeight="1">
      <c r="A1078" s="16"/>
      <c r="B1078" s="16"/>
      <c r="C1078" s="91" t="s">
        <v>757</v>
      </c>
      <c r="D1078" s="91" t="s">
        <v>45</v>
      </c>
      <c r="E1078" s="89"/>
      <c r="F1078" s="37">
        <f t="shared" ref="F1078:O1078" si="191">SUM(F1058:F1077)</f>
        <v>118</v>
      </c>
      <c r="G1078" s="37">
        <f t="shared" si="191"/>
        <v>1317</v>
      </c>
      <c r="H1078" s="37">
        <f t="shared" si="191"/>
        <v>98</v>
      </c>
      <c r="I1078" s="37">
        <f t="shared" si="191"/>
        <v>95</v>
      </c>
      <c r="J1078" s="37">
        <f t="shared" si="191"/>
        <v>251</v>
      </c>
      <c r="K1078" s="37">
        <f t="shared" si="191"/>
        <v>1755</v>
      </c>
      <c r="L1078" s="37">
        <f t="shared" si="191"/>
        <v>3634</v>
      </c>
      <c r="M1078" s="37">
        <f t="shared" si="191"/>
        <v>651</v>
      </c>
      <c r="N1078" s="37">
        <f t="shared" si="191"/>
        <v>800</v>
      </c>
      <c r="O1078" s="37">
        <f t="shared" si="191"/>
        <v>5195</v>
      </c>
      <c r="P1078" s="37">
        <v>5715</v>
      </c>
      <c r="Q1078" s="37">
        <f>SUM(Q1058:Q1077)</f>
        <v>1421</v>
      </c>
      <c r="R1078" s="6">
        <f t="shared" si="183"/>
        <v>5684</v>
      </c>
    </row>
    <row r="1079" spans="1:18" ht="24" customHeight="1" outlineLevel="1">
      <c r="A1079" s="16"/>
      <c r="B1079" s="16"/>
      <c r="C1079" s="294" t="s">
        <v>772</v>
      </c>
      <c r="D1079" s="15" t="s">
        <v>773</v>
      </c>
      <c r="E1079" s="26"/>
      <c r="F1079" s="17"/>
      <c r="G1079" s="17"/>
      <c r="H1079" s="17"/>
      <c r="I1079" s="17"/>
      <c r="J1079" s="17"/>
      <c r="K1079" s="17"/>
      <c r="L1079" s="49">
        <v>100</v>
      </c>
      <c r="M1079" s="18">
        <v>0</v>
      </c>
      <c r="N1079" s="18">
        <v>0</v>
      </c>
      <c r="O1079" s="72">
        <f>SUM(F1079:N1079)</f>
        <v>100</v>
      </c>
      <c r="P1079" s="72">
        <v>110.00000000000001</v>
      </c>
      <c r="Q1079" s="78">
        <f>ROUNDDOWN(P1079/4,0)</f>
        <v>27</v>
      </c>
      <c r="R1079" s="6">
        <f t="shared" si="183"/>
        <v>108</v>
      </c>
    </row>
    <row r="1080" spans="1:18" ht="24" customHeight="1" outlineLevel="1">
      <c r="A1080" s="16"/>
      <c r="B1080" s="16"/>
      <c r="C1080" s="295"/>
      <c r="D1080" s="288" t="s">
        <v>976</v>
      </c>
      <c r="E1080" s="289"/>
      <c r="F1080" s="289"/>
      <c r="G1080" s="289"/>
      <c r="H1080" s="289"/>
      <c r="I1080" s="289"/>
      <c r="J1080" s="289"/>
      <c r="K1080" s="289"/>
      <c r="L1080" s="289"/>
      <c r="M1080" s="289"/>
      <c r="N1080" s="289"/>
      <c r="O1080" s="289"/>
      <c r="P1080" s="289"/>
      <c r="Q1080" s="289"/>
      <c r="R1080" s="6">
        <f t="shared" si="183"/>
        <v>0</v>
      </c>
    </row>
    <row r="1081" spans="1:18" ht="24" customHeight="1" outlineLevel="1" collapsed="1">
      <c r="A1081" s="16"/>
      <c r="B1081" s="16"/>
      <c r="C1081" s="295"/>
      <c r="D1081" s="25" t="s">
        <v>774</v>
      </c>
      <c r="E1081" s="26" t="s">
        <v>32</v>
      </c>
      <c r="F1081" s="17"/>
      <c r="G1081" s="17"/>
      <c r="H1081" s="17"/>
      <c r="I1081" s="17"/>
      <c r="J1081" s="17"/>
      <c r="K1081" s="17"/>
      <c r="L1081" s="49">
        <v>700</v>
      </c>
      <c r="M1081" s="18">
        <v>100</v>
      </c>
      <c r="N1081" s="18">
        <v>50</v>
      </c>
      <c r="O1081" s="72">
        <f t="shared" ref="O1081:O1087" si="192">SUM(L1081:N1081)</f>
        <v>850</v>
      </c>
      <c r="P1081" s="72">
        <v>935.00000000000011</v>
      </c>
      <c r="Q1081" s="78">
        <f t="shared" ref="Q1081:Q1087" si="193">ROUNDDOWN(P1081/4,0)</f>
        <v>233</v>
      </c>
      <c r="R1081" s="6">
        <f t="shared" si="183"/>
        <v>932</v>
      </c>
    </row>
    <row r="1082" spans="1:18" ht="24" customHeight="1" outlineLevel="1">
      <c r="A1082" s="16"/>
      <c r="B1082" s="16"/>
      <c r="C1082" s="295"/>
      <c r="D1082" s="25" t="s">
        <v>776</v>
      </c>
      <c r="E1082" s="26" t="s">
        <v>32</v>
      </c>
      <c r="F1082" s="17"/>
      <c r="G1082" s="17"/>
      <c r="H1082" s="17"/>
      <c r="I1082" s="17"/>
      <c r="J1082" s="17"/>
      <c r="K1082" s="17"/>
      <c r="L1082" s="49">
        <v>700</v>
      </c>
      <c r="M1082" s="18">
        <v>110</v>
      </c>
      <c r="N1082" s="18">
        <v>50</v>
      </c>
      <c r="O1082" s="72">
        <f t="shared" si="192"/>
        <v>860</v>
      </c>
      <c r="P1082" s="72">
        <v>946.00000000000011</v>
      </c>
      <c r="Q1082" s="78">
        <f t="shared" si="193"/>
        <v>236</v>
      </c>
      <c r="R1082" s="6">
        <f t="shared" si="183"/>
        <v>944</v>
      </c>
    </row>
    <row r="1083" spans="1:18" ht="24" customHeight="1" outlineLevel="1">
      <c r="A1083" s="16"/>
      <c r="B1083" s="16"/>
      <c r="C1083" s="295"/>
      <c r="D1083" s="25" t="s">
        <v>775</v>
      </c>
      <c r="E1083" s="26" t="s">
        <v>983</v>
      </c>
      <c r="F1083" s="17"/>
      <c r="G1083" s="17"/>
      <c r="H1083" s="17"/>
      <c r="I1083" s="17"/>
      <c r="J1083" s="17"/>
      <c r="K1083" s="17"/>
      <c r="L1083" s="49">
        <v>350</v>
      </c>
      <c r="M1083" s="18">
        <v>50</v>
      </c>
      <c r="N1083" s="18">
        <v>40</v>
      </c>
      <c r="O1083" s="72">
        <f t="shared" si="192"/>
        <v>440</v>
      </c>
      <c r="P1083" s="72">
        <v>484.00000000000006</v>
      </c>
      <c r="Q1083" s="78">
        <f t="shared" si="193"/>
        <v>121</v>
      </c>
      <c r="R1083" s="6">
        <f t="shared" si="183"/>
        <v>484</v>
      </c>
    </row>
    <row r="1084" spans="1:18" ht="24" customHeight="1" outlineLevel="1">
      <c r="A1084" s="16"/>
      <c r="B1084" s="16"/>
      <c r="C1084" s="295"/>
      <c r="D1084" s="25" t="s">
        <v>777</v>
      </c>
      <c r="E1084" s="26" t="s">
        <v>983</v>
      </c>
      <c r="F1084" s="17"/>
      <c r="G1084" s="17"/>
      <c r="H1084" s="17"/>
      <c r="I1084" s="17"/>
      <c r="J1084" s="17"/>
      <c r="K1084" s="17"/>
      <c r="L1084" s="49">
        <v>350</v>
      </c>
      <c r="M1084" s="18">
        <v>40</v>
      </c>
      <c r="N1084" s="18">
        <v>40</v>
      </c>
      <c r="O1084" s="72">
        <f t="shared" si="192"/>
        <v>430</v>
      </c>
      <c r="P1084" s="72">
        <v>473.00000000000006</v>
      </c>
      <c r="Q1084" s="78">
        <f t="shared" si="193"/>
        <v>118</v>
      </c>
      <c r="R1084" s="6">
        <f t="shared" si="183"/>
        <v>472</v>
      </c>
    </row>
    <row r="1085" spans="1:18" ht="24" customHeight="1" outlineLevel="1">
      <c r="A1085" s="16"/>
      <c r="B1085" s="16"/>
      <c r="C1085" s="295"/>
      <c r="D1085" s="25" t="s">
        <v>778</v>
      </c>
      <c r="E1085" s="26" t="s">
        <v>983</v>
      </c>
      <c r="F1085" s="17"/>
      <c r="G1085" s="17"/>
      <c r="H1085" s="17"/>
      <c r="I1085" s="17"/>
      <c r="J1085" s="17"/>
      <c r="K1085" s="17"/>
      <c r="L1085" s="49">
        <v>350</v>
      </c>
      <c r="M1085" s="18">
        <v>80</v>
      </c>
      <c r="N1085" s="18">
        <v>30</v>
      </c>
      <c r="O1085" s="72">
        <f t="shared" si="192"/>
        <v>460</v>
      </c>
      <c r="P1085" s="72">
        <v>506.00000000000006</v>
      </c>
      <c r="Q1085" s="78">
        <f t="shared" si="193"/>
        <v>126</v>
      </c>
      <c r="R1085" s="6">
        <f t="shared" si="183"/>
        <v>504</v>
      </c>
    </row>
    <row r="1086" spans="1:18" ht="24" customHeight="1" outlineLevel="1">
      <c r="A1086" s="16"/>
      <c r="B1086" s="16"/>
      <c r="C1086" s="295"/>
      <c r="D1086" s="25" t="s">
        <v>779</v>
      </c>
      <c r="E1086" s="26" t="s">
        <v>983</v>
      </c>
      <c r="F1086" s="17"/>
      <c r="G1086" s="17"/>
      <c r="H1086" s="17"/>
      <c r="I1086" s="17"/>
      <c r="J1086" s="17"/>
      <c r="K1086" s="17"/>
      <c r="L1086" s="49">
        <v>250</v>
      </c>
      <c r="M1086" s="18">
        <v>35</v>
      </c>
      <c r="N1086" s="18">
        <v>30</v>
      </c>
      <c r="O1086" s="72">
        <f t="shared" si="192"/>
        <v>315</v>
      </c>
      <c r="P1086" s="72">
        <v>346.5</v>
      </c>
      <c r="Q1086" s="78">
        <f t="shared" si="193"/>
        <v>86</v>
      </c>
      <c r="R1086" s="6">
        <f t="shared" si="183"/>
        <v>344</v>
      </c>
    </row>
    <row r="1087" spans="1:18" ht="24" customHeight="1" outlineLevel="1">
      <c r="A1087" s="16"/>
      <c r="B1087" s="16"/>
      <c r="C1087" s="295"/>
      <c r="D1087" s="25" t="s">
        <v>780</v>
      </c>
      <c r="E1087" s="26" t="s">
        <v>983</v>
      </c>
      <c r="F1087" s="17"/>
      <c r="G1087" s="17"/>
      <c r="H1087" s="17"/>
      <c r="I1087" s="17"/>
      <c r="J1087" s="17"/>
      <c r="K1087" s="17"/>
      <c r="L1087" s="49">
        <v>350</v>
      </c>
      <c r="M1087" s="18">
        <v>50</v>
      </c>
      <c r="N1087" s="18">
        <v>40</v>
      </c>
      <c r="O1087" s="72">
        <f t="shared" si="192"/>
        <v>440</v>
      </c>
      <c r="P1087" s="72">
        <v>484.00000000000006</v>
      </c>
      <c r="Q1087" s="78">
        <f t="shared" si="193"/>
        <v>121</v>
      </c>
      <c r="R1087" s="6">
        <f t="shared" si="183"/>
        <v>484</v>
      </c>
    </row>
    <row r="1088" spans="1:18" ht="24" customHeight="1" outlineLevel="1">
      <c r="A1088" s="16"/>
      <c r="B1088" s="16"/>
      <c r="C1088" s="295"/>
      <c r="D1088" s="290" t="s">
        <v>977</v>
      </c>
      <c r="E1088" s="291"/>
      <c r="F1088" s="291"/>
      <c r="G1088" s="291"/>
      <c r="H1088" s="291"/>
      <c r="I1088" s="291"/>
      <c r="J1088" s="291"/>
      <c r="K1088" s="291"/>
      <c r="L1088" s="291"/>
      <c r="M1088" s="291"/>
      <c r="N1088" s="291"/>
      <c r="O1088" s="291"/>
      <c r="P1088" s="291"/>
      <c r="Q1088" s="291"/>
      <c r="R1088" s="6">
        <f t="shared" si="183"/>
        <v>0</v>
      </c>
    </row>
    <row r="1089" spans="1:18" ht="24" customHeight="1" outlineLevel="1">
      <c r="A1089" s="16"/>
      <c r="B1089" s="16"/>
      <c r="C1089" s="295"/>
      <c r="D1089" s="25" t="s">
        <v>1063</v>
      </c>
      <c r="E1089" s="75" t="s">
        <v>1139</v>
      </c>
      <c r="F1089" s="17"/>
      <c r="G1089" s="17"/>
      <c r="H1089" s="17"/>
      <c r="I1089" s="17"/>
      <c r="J1089" s="17"/>
      <c r="K1089" s="17"/>
      <c r="L1089" s="49">
        <v>60</v>
      </c>
      <c r="M1089" s="18">
        <v>0</v>
      </c>
      <c r="N1089" s="18">
        <v>0</v>
      </c>
      <c r="O1089" s="72">
        <f>SUM(F1089:N1089)</f>
        <v>60</v>
      </c>
      <c r="P1089" s="72">
        <v>66</v>
      </c>
      <c r="Q1089" s="78">
        <f>ROUNDDOWN(P1089/4,0)</f>
        <v>16</v>
      </c>
      <c r="R1089" s="6">
        <f t="shared" si="183"/>
        <v>64</v>
      </c>
    </row>
    <row r="1090" spans="1:18" ht="24" customHeight="1" outlineLevel="1">
      <c r="A1090" s="16"/>
      <c r="B1090" s="16"/>
      <c r="C1090" s="296"/>
      <c r="D1090" s="292" t="s">
        <v>978</v>
      </c>
      <c r="E1090" s="293"/>
      <c r="F1090" s="293"/>
      <c r="G1090" s="293"/>
      <c r="H1090" s="293"/>
      <c r="I1090" s="293"/>
      <c r="J1090" s="293"/>
      <c r="K1090" s="293"/>
      <c r="L1090" s="293"/>
      <c r="M1090" s="293"/>
      <c r="N1090" s="293"/>
      <c r="O1090" s="293"/>
      <c r="P1090" s="293"/>
      <c r="Q1090" s="293"/>
      <c r="R1090" s="6">
        <f t="shared" si="183"/>
        <v>0</v>
      </c>
    </row>
    <row r="1091" spans="1:18" ht="24" customHeight="1" outlineLevel="1">
      <c r="A1091" s="16"/>
      <c r="B1091" s="16"/>
      <c r="C1091" s="95"/>
      <c r="D1091" s="31" t="s">
        <v>44</v>
      </c>
      <c r="E1091" s="26" t="s">
        <v>1197</v>
      </c>
      <c r="F1091" s="73"/>
      <c r="G1091" s="73"/>
      <c r="H1091" s="73"/>
      <c r="I1091" s="73"/>
      <c r="J1091" s="73"/>
      <c r="K1091" s="73"/>
      <c r="L1091" s="73"/>
      <c r="M1091" s="18">
        <v>0</v>
      </c>
      <c r="N1091" s="18">
        <v>50</v>
      </c>
      <c r="O1091" s="72">
        <v>50</v>
      </c>
      <c r="P1091" s="72">
        <v>50</v>
      </c>
      <c r="Q1091" s="78">
        <v>13</v>
      </c>
      <c r="R1091" s="6">
        <f t="shared" si="183"/>
        <v>52</v>
      </c>
    </row>
    <row r="1092" spans="1:18" ht="24" customHeight="1">
      <c r="A1092" s="16"/>
      <c r="B1092" s="16"/>
      <c r="C1092" s="91" t="s">
        <v>772</v>
      </c>
      <c r="D1092" s="91" t="s">
        <v>45</v>
      </c>
      <c r="E1092" s="89"/>
      <c r="F1092" s="37">
        <f t="shared" ref="F1092:O1092" si="194">SUM(F1079:F1091)</f>
        <v>0</v>
      </c>
      <c r="G1092" s="37">
        <f t="shared" si="194"/>
        <v>0</v>
      </c>
      <c r="H1092" s="37">
        <f t="shared" si="194"/>
        <v>0</v>
      </c>
      <c r="I1092" s="37">
        <f t="shared" si="194"/>
        <v>0</v>
      </c>
      <c r="J1092" s="37">
        <f t="shared" si="194"/>
        <v>0</v>
      </c>
      <c r="K1092" s="37">
        <f t="shared" si="194"/>
        <v>0</v>
      </c>
      <c r="L1092" s="37">
        <f t="shared" si="194"/>
        <v>3210</v>
      </c>
      <c r="M1092" s="37">
        <f t="shared" si="194"/>
        <v>465</v>
      </c>
      <c r="N1092" s="37">
        <f t="shared" si="194"/>
        <v>330</v>
      </c>
      <c r="O1092" s="37">
        <f t="shared" si="194"/>
        <v>4005</v>
      </c>
      <c r="P1092" s="37">
        <v>4400.5000000000009</v>
      </c>
      <c r="Q1092" s="37">
        <f>SUM(Q1079:Q1091)</f>
        <v>1097</v>
      </c>
      <c r="R1092" s="6">
        <f t="shared" si="183"/>
        <v>4388</v>
      </c>
    </row>
    <row r="1093" spans="1:18" ht="24" customHeight="1" outlineLevel="1">
      <c r="A1093" s="16"/>
      <c r="B1093" s="16"/>
      <c r="C1093" s="294" t="s">
        <v>781</v>
      </c>
      <c r="D1093" s="15" t="s">
        <v>782</v>
      </c>
      <c r="E1093" s="26"/>
      <c r="F1093" s="17">
        <v>4</v>
      </c>
      <c r="G1093" s="17">
        <v>5</v>
      </c>
      <c r="H1093" s="17">
        <v>0</v>
      </c>
      <c r="I1093" s="17">
        <v>5</v>
      </c>
      <c r="J1093" s="17">
        <v>50</v>
      </c>
      <c r="K1093" s="17">
        <v>280</v>
      </c>
      <c r="L1093" s="49">
        <f>SUM(F1093:K1093)</f>
        <v>344</v>
      </c>
      <c r="M1093" s="18">
        <v>0</v>
      </c>
      <c r="N1093" s="18">
        <v>40</v>
      </c>
      <c r="O1093" s="72">
        <f>SUM(L1093:N1093)</f>
        <v>384</v>
      </c>
      <c r="P1093" s="72">
        <v>422.40000000000003</v>
      </c>
      <c r="Q1093" s="78">
        <f>ROUNDDOWN(P1093/4,0)</f>
        <v>105</v>
      </c>
      <c r="R1093" s="6">
        <f t="shared" si="183"/>
        <v>420</v>
      </c>
    </row>
    <row r="1094" spans="1:18" ht="24" customHeight="1" outlineLevel="1">
      <c r="A1094" s="16"/>
      <c r="B1094" s="16"/>
      <c r="C1094" s="295"/>
      <c r="D1094" s="288" t="s">
        <v>976</v>
      </c>
      <c r="E1094" s="289"/>
      <c r="F1094" s="289"/>
      <c r="G1094" s="289"/>
      <c r="H1094" s="289"/>
      <c r="I1094" s="289"/>
      <c r="J1094" s="289"/>
      <c r="K1094" s="289"/>
      <c r="L1094" s="289"/>
      <c r="M1094" s="289"/>
      <c r="N1094" s="289"/>
      <c r="O1094" s="289"/>
      <c r="P1094" s="289"/>
      <c r="Q1094" s="289"/>
      <c r="R1094" s="6">
        <f t="shared" si="183"/>
        <v>0</v>
      </c>
    </row>
    <row r="1095" spans="1:18" ht="24" customHeight="1" outlineLevel="1" collapsed="1">
      <c r="A1095" s="16"/>
      <c r="B1095" s="16"/>
      <c r="C1095" s="295"/>
      <c r="D1095" s="25" t="s">
        <v>783</v>
      </c>
      <c r="E1095" s="26" t="s">
        <v>59</v>
      </c>
      <c r="F1095" s="17">
        <v>100</v>
      </c>
      <c r="G1095" s="17">
        <v>1450</v>
      </c>
      <c r="H1095" s="17">
        <v>50</v>
      </c>
      <c r="I1095" s="17">
        <v>200</v>
      </c>
      <c r="J1095" s="17">
        <v>0</v>
      </c>
      <c r="K1095" s="17">
        <v>100</v>
      </c>
      <c r="L1095" s="49">
        <f t="shared" ref="L1095:L1102" si="195">SUM(F1095:K1095)</f>
        <v>1900</v>
      </c>
      <c r="M1095" s="18">
        <v>150</v>
      </c>
      <c r="N1095" s="18">
        <v>200</v>
      </c>
      <c r="O1095" s="72">
        <f t="shared" ref="O1095:O1111" si="196">SUM(L1095:N1095)</f>
        <v>2250</v>
      </c>
      <c r="P1095" s="72">
        <v>2475</v>
      </c>
      <c r="Q1095" s="78">
        <f t="shared" ref="Q1095:Q1111" si="197">ROUNDDOWN(P1095/4,0)</f>
        <v>618</v>
      </c>
      <c r="R1095" s="6">
        <f t="shared" si="183"/>
        <v>2472</v>
      </c>
    </row>
    <row r="1096" spans="1:18" ht="24" customHeight="1" outlineLevel="1">
      <c r="A1096" s="16"/>
      <c r="B1096" s="16"/>
      <c r="C1096" s="295"/>
      <c r="D1096" s="25" t="s">
        <v>787</v>
      </c>
      <c r="E1096" s="26" t="s">
        <v>991</v>
      </c>
      <c r="F1096" s="17">
        <v>10</v>
      </c>
      <c r="G1096" s="17">
        <v>87</v>
      </c>
      <c r="H1096" s="17">
        <v>9</v>
      </c>
      <c r="I1096" s="17">
        <v>40</v>
      </c>
      <c r="J1096" s="17">
        <v>3</v>
      </c>
      <c r="K1096" s="17">
        <v>151</v>
      </c>
      <c r="L1096" s="49">
        <f t="shared" si="195"/>
        <v>300</v>
      </c>
      <c r="M1096" s="18">
        <v>160</v>
      </c>
      <c r="N1096" s="18">
        <v>214</v>
      </c>
      <c r="O1096" s="72">
        <f t="shared" si="196"/>
        <v>674</v>
      </c>
      <c r="P1096" s="72">
        <v>741.40000000000009</v>
      </c>
      <c r="Q1096" s="78">
        <f t="shared" si="197"/>
        <v>185</v>
      </c>
      <c r="R1096" s="6">
        <f t="shared" ref="R1096:R1159" si="198">Q1096*4</f>
        <v>740</v>
      </c>
    </row>
    <row r="1097" spans="1:18" ht="24" customHeight="1" outlineLevel="1">
      <c r="A1097" s="16"/>
      <c r="B1097" s="16"/>
      <c r="C1097" s="295"/>
      <c r="D1097" s="25" t="s">
        <v>785</v>
      </c>
      <c r="E1097" s="26" t="s">
        <v>989</v>
      </c>
      <c r="F1097" s="17">
        <v>7</v>
      </c>
      <c r="G1097" s="17">
        <v>101</v>
      </c>
      <c r="H1097" s="17">
        <v>3</v>
      </c>
      <c r="I1097" s="17">
        <v>0</v>
      </c>
      <c r="J1097" s="17">
        <v>3</v>
      </c>
      <c r="K1097" s="17">
        <v>74</v>
      </c>
      <c r="L1097" s="49">
        <f t="shared" si="195"/>
        <v>188</v>
      </c>
      <c r="M1097" s="18">
        <v>105</v>
      </c>
      <c r="N1097" s="18">
        <v>105</v>
      </c>
      <c r="O1097" s="72">
        <f t="shared" si="196"/>
        <v>398</v>
      </c>
      <c r="P1097" s="72">
        <v>437.8</v>
      </c>
      <c r="Q1097" s="78">
        <f t="shared" si="197"/>
        <v>109</v>
      </c>
      <c r="R1097" s="6">
        <f t="shared" si="198"/>
        <v>436</v>
      </c>
    </row>
    <row r="1098" spans="1:18" ht="24" customHeight="1" outlineLevel="1">
      <c r="A1098" s="16"/>
      <c r="B1098" s="16"/>
      <c r="C1098" s="295"/>
      <c r="D1098" s="25" t="s">
        <v>789</v>
      </c>
      <c r="E1098" s="26" t="s">
        <v>989</v>
      </c>
      <c r="F1098" s="17">
        <v>15</v>
      </c>
      <c r="G1098" s="17">
        <v>139</v>
      </c>
      <c r="H1098" s="17">
        <v>9</v>
      </c>
      <c r="I1098" s="17">
        <v>6</v>
      </c>
      <c r="J1098" s="17">
        <v>30</v>
      </c>
      <c r="K1098" s="17">
        <v>329</v>
      </c>
      <c r="L1098" s="49">
        <f t="shared" si="195"/>
        <v>528</v>
      </c>
      <c r="M1098" s="18">
        <v>180</v>
      </c>
      <c r="N1098" s="18">
        <v>105</v>
      </c>
      <c r="O1098" s="72">
        <f t="shared" si="196"/>
        <v>813</v>
      </c>
      <c r="P1098" s="72">
        <v>894.30000000000007</v>
      </c>
      <c r="Q1098" s="78">
        <f t="shared" si="197"/>
        <v>223</v>
      </c>
      <c r="R1098" s="6">
        <f t="shared" si="198"/>
        <v>892</v>
      </c>
    </row>
    <row r="1099" spans="1:18" ht="24" customHeight="1" outlineLevel="1">
      <c r="A1099" s="16"/>
      <c r="B1099" s="16"/>
      <c r="C1099" s="295"/>
      <c r="D1099" s="25" t="s">
        <v>791</v>
      </c>
      <c r="E1099" s="26" t="s">
        <v>989</v>
      </c>
      <c r="F1099" s="17">
        <v>8</v>
      </c>
      <c r="G1099" s="17">
        <v>110</v>
      </c>
      <c r="H1099" s="17">
        <v>8</v>
      </c>
      <c r="I1099" s="17">
        <v>6</v>
      </c>
      <c r="J1099" s="17">
        <v>4</v>
      </c>
      <c r="K1099" s="17">
        <v>144</v>
      </c>
      <c r="L1099" s="49">
        <f t="shared" si="195"/>
        <v>280</v>
      </c>
      <c r="M1099" s="18">
        <v>75</v>
      </c>
      <c r="N1099" s="18">
        <v>0</v>
      </c>
      <c r="O1099" s="72">
        <f t="shared" si="196"/>
        <v>355</v>
      </c>
      <c r="P1099" s="72">
        <v>390.50000000000006</v>
      </c>
      <c r="Q1099" s="78">
        <f t="shared" si="197"/>
        <v>97</v>
      </c>
      <c r="R1099" s="6">
        <f t="shared" si="198"/>
        <v>388</v>
      </c>
    </row>
    <row r="1100" spans="1:18" ht="24" customHeight="1" outlineLevel="1">
      <c r="A1100" s="16"/>
      <c r="B1100" s="16"/>
      <c r="C1100" s="295"/>
      <c r="D1100" s="25" t="s">
        <v>786</v>
      </c>
      <c r="E1100" s="26" t="s">
        <v>984</v>
      </c>
      <c r="F1100" s="17">
        <v>7</v>
      </c>
      <c r="G1100" s="17">
        <v>50</v>
      </c>
      <c r="H1100" s="17">
        <v>7</v>
      </c>
      <c r="I1100" s="17">
        <v>10</v>
      </c>
      <c r="J1100" s="17">
        <v>1</v>
      </c>
      <c r="K1100" s="17">
        <v>148</v>
      </c>
      <c r="L1100" s="49">
        <f t="shared" si="195"/>
        <v>223</v>
      </c>
      <c r="M1100" s="18">
        <v>122</v>
      </c>
      <c r="N1100" s="18">
        <v>142</v>
      </c>
      <c r="O1100" s="72">
        <f t="shared" si="196"/>
        <v>487</v>
      </c>
      <c r="P1100" s="72">
        <v>535.70000000000005</v>
      </c>
      <c r="Q1100" s="78">
        <f t="shared" si="197"/>
        <v>133</v>
      </c>
      <c r="R1100" s="6">
        <f t="shared" si="198"/>
        <v>532</v>
      </c>
    </row>
    <row r="1101" spans="1:18" ht="24" customHeight="1" outlineLevel="1">
      <c r="A1101" s="16"/>
      <c r="B1101" s="16"/>
      <c r="C1101" s="295"/>
      <c r="D1101" s="25" t="s">
        <v>790</v>
      </c>
      <c r="E1101" s="26" t="s">
        <v>984</v>
      </c>
      <c r="F1101" s="17">
        <v>6</v>
      </c>
      <c r="G1101" s="17">
        <v>73</v>
      </c>
      <c r="H1101" s="17">
        <v>6</v>
      </c>
      <c r="I1101" s="17">
        <v>23</v>
      </c>
      <c r="J1101" s="17">
        <v>22</v>
      </c>
      <c r="K1101" s="17">
        <v>231</v>
      </c>
      <c r="L1101" s="49">
        <f t="shared" si="195"/>
        <v>361</v>
      </c>
      <c r="M1101" s="18">
        <v>454</v>
      </c>
      <c r="N1101" s="18">
        <v>13</v>
      </c>
      <c r="O1101" s="72">
        <f t="shared" si="196"/>
        <v>828</v>
      </c>
      <c r="P1101" s="72">
        <v>910.80000000000007</v>
      </c>
      <c r="Q1101" s="78">
        <f t="shared" si="197"/>
        <v>227</v>
      </c>
      <c r="R1101" s="6">
        <f t="shared" si="198"/>
        <v>908</v>
      </c>
    </row>
    <row r="1102" spans="1:18" ht="24" customHeight="1" outlineLevel="1">
      <c r="A1102" s="16"/>
      <c r="B1102" s="16"/>
      <c r="C1102" s="295"/>
      <c r="D1102" s="25" t="s">
        <v>793</v>
      </c>
      <c r="E1102" s="26" t="s">
        <v>984</v>
      </c>
      <c r="F1102" s="17">
        <v>10</v>
      </c>
      <c r="G1102" s="17">
        <v>70</v>
      </c>
      <c r="H1102" s="17">
        <v>10</v>
      </c>
      <c r="I1102" s="17">
        <v>20</v>
      </c>
      <c r="J1102" s="17">
        <v>30</v>
      </c>
      <c r="K1102" s="17">
        <v>200</v>
      </c>
      <c r="L1102" s="49">
        <f t="shared" si="195"/>
        <v>340</v>
      </c>
      <c r="M1102" s="18">
        <v>40</v>
      </c>
      <c r="N1102" s="18">
        <v>100</v>
      </c>
      <c r="O1102" s="72">
        <f t="shared" si="196"/>
        <v>480</v>
      </c>
      <c r="P1102" s="72">
        <v>528</v>
      </c>
      <c r="Q1102" s="78">
        <f t="shared" si="197"/>
        <v>132</v>
      </c>
      <c r="R1102" s="6">
        <f t="shared" si="198"/>
        <v>528</v>
      </c>
    </row>
    <row r="1103" spans="1:18" ht="24" customHeight="1" outlineLevel="1">
      <c r="A1103" s="16"/>
      <c r="B1103" s="16"/>
      <c r="C1103" s="295"/>
      <c r="D1103" s="25" t="s">
        <v>784</v>
      </c>
      <c r="E1103" s="26" t="s">
        <v>983</v>
      </c>
      <c r="F1103" s="17">
        <v>4</v>
      </c>
      <c r="G1103" s="17">
        <v>50</v>
      </c>
      <c r="H1103" s="17">
        <v>5</v>
      </c>
      <c r="I1103" s="17">
        <v>20</v>
      </c>
      <c r="J1103" s="17">
        <v>1</v>
      </c>
      <c r="K1103" s="17">
        <v>64</v>
      </c>
      <c r="L1103" s="49">
        <f t="shared" ref="L1103:L1111" si="199">SUM(F1103:K1103)</f>
        <v>144</v>
      </c>
      <c r="M1103" s="18">
        <v>50</v>
      </c>
      <c r="N1103" s="18">
        <v>75</v>
      </c>
      <c r="O1103" s="72">
        <f t="shared" si="196"/>
        <v>269</v>
      </c>
      <c r="P1103" s="72">
        <v>295.90000000000003</v>
      </c>
      <c r="Q1103" s="78">
        <f t="shared" si="197"/>
        <v>73</v>
      </c>
      <c r="R1103" s="6">
        <f t="shared" si="198"/>
        <v>292</v>
      </c>
    </row>
    <row r="1104" spans="1:18" ht="24" customHeight="1" outlineLevel="1">
      <c r="A1104" s="16"/>
      <c r="B1104" s="16"/>
      <c r="C1104" s="295"/>
      <c r="D1104" s="25" t="s">
        <v>788</v>
      </c>
      <c r="E1104" s="26" t="s">
        <v>983</v>
      </c>
      <c r="F1104" s="17">
        <v>7</v>
      </c>
      <c r="G1104" s="17">
        <v>43</v>
      </c>
      <c r="H1104" s="17">
        <v>4</v>
      </c>
      <c r="I1104" s="17">
        <v>25</v>
      </c>
      <c r="J1104" s="17">
        <v>2</v>
      </c>
      <c r="K1104" s="17">
        <v>91</v>
      </c>
      <c r="L1104" s="49">
        <f t="shared" si="199"/>
        <v>172</v>
      </c>
      <c r="M1104" s="18">
        <v>50</v>
      </c>
      <c r="N1104" s="18">
        <v>98</v>
      </c>
      <c r="O1104" s="72">
        <f t="shared" si="196"/>
        <v>320</v>
      </c>
      <c r="P1104" s="72">
        <v>352</v>
      </c>
      <c r="Q1104" s="78">
        <f t="shared" si="197"/>
        <v>88</v>
      </c>
      <c r="R1104" s="6">
        <f t="shared" si="198"/>
        <v>352</v>
      </c>
    </row>
    <row r="1105" spans="1:18" ht="24" customHeight="1" outlineLevel="1">
      <c r="A1105" s="16"/>
      <c r="B1105" s="16"/>
      <c r="C1105" s="295"/>
      <c r="D1105" s="25" t="s">
        <v>792</v>
      </c>
      <c r="E1105" s="26" t="s">
        <v>983</v>
      </c>
      <c r="F1105" s="17">
        <v>6</v>
      </c>
      <c r="G1105" s="17">
        <v>60</v>
      </c>
      <c r="H1105" s="17">
        <v>6</v>
      </c>
      <c r="I1105" s="17">
        <v>0</v>
      </c>
      <c r="J1105" s="17">
        <v>2</v>
      </c>
      <c r="K1105" s="17">
        <v>133</v>
      </c>
      <c r="L1105" s="49">
        <f t="shared" si="199"/>
        <v>207</v>
      </c>
      <c r="M1105" s="18">
        <v>56</v>
      </c>
      <c r="N1105" s="18">
        <v>30</v>
      </c>
      <c r="O1105" s="72">
        <f t="shared" si="196"/>
        <v>293</v>
      </c>
      <c r="P1105" s="72">
        <v>322.3</v>
      </c>
      <c r="Q1105" s="78">
        <f t="shared" si="197"/>
        <v>80</v>
      </c>
      <c r="R1105" s="6">
        <f t="shared" si="198"/>
        <v>320</v>
      </c>
    </row>
    <row r="1106" spans="1:18" ht="24" customHeight="1" outlineLevel="1">
      <c r="A1106" s="16"/>
      <c r="B1106" s="16"/>
      <c r="C1106" s="295"/>
      <c r="D1106" s="25" t="s">
        <v>794</v>
      </c>
      <c r="E1106" s="26" t="s">
        <v>983</v>
      </c>
      <c r="F1106" s="17">
        <v>4</v>
      </c>
      <c r="G1106" s="17">
        <v>52</v>
      </c>
      <c r="H1106" s="17">
        <v>5</v>
      </c>
      <c r="I1106" s="17">
        <v>15</v>
      </c>
      <c r="J1106" s="17">
        <v>0</v>
      </c>
      <c r="K1106" s="17">
        <v>4</v>
      </c>
      <c r="L1106" s="49">
        <f t="shared" si="199"/>
        <v>80</v>
      </c>
      <c r="M1106" s="18">
        <v>50</v>
      </c>
      <c r="N1106" s="18">
        <v>75</v>
      </c>
      <c r="O1106" s="72">
        <f t="shared" si="196"/>
        <v>205</v>
      </c>
      <c r="P1106" s="72">
        <v>225.50000000000003</v>
      </c>
      <c r="Q1106" s="78">
        <f t="shared" si="197"/>
        <v>56</v>
      </c>
      <c r="R1106" s="6">
        <f t="shared" si="198"/>
        <v>224</v>
      </c>
    </row>
    <row r="1107" spans="1:18" ht="24" customHeight="1" outlineLevel="1">
      <c r="A1107" s="16"/>
      <c r="B1107" s="16"/>
      <c r="C1107" s="295"/>
      <c r="D1107" s="25" t="s">
        <v>795</v>
      </c>
      <c r="E1107" s="26" t="s">
        <v>983</v>
      </c>
      <c r="F1107" s="17">
        <v>6</v>
      </c>
      <c r="G1107" s="17">
        <v>37</v>
      </c>
      <c r="H1107" s="17">
        <v>4</v>
      </c>
      <c r="I1107" s="17">
        <v>0</v>
      </c>
      <c r="J1107" s="17">
        <v>2</v>
      </c>
      <c r="K1107" s="17">
        <v>85</v>
      </c>
      <c r="L1107" s="49">
        <f t="shared" si="199"/>
        <v>134</v>
      </c>
      <c r="M1107" s="18">
        <v>55</v>
      </c>
      <c r="N1107" s="18">
        <v>50</v>
      </c>
      <c r="O1107" s="72">
        <f t="shared" si="196"/>
        <v>239</v>
      </c>
      <c r="P1107" s="72">
        <v>262.90000000000003</v>
      </c>
      <c r="Q1107" s="78">
        <f t="shared" si="197"/>
        <v>65</v>
      </c>
      <c r="R1107" s="6">
        <f t="shared" si="198"/>
        <v>260</v>
      </c>
    </row>
    <row r="1108" spans="1:18" ht="24" customHeight="1" outlineLevel="1">
      <c r="A1108" s="16"/>
      <c r="B1108" s="16"/>
      <c r="C1108" s="295"/>
      <c r="D1108" s="25" t="s">
        <v>796</v>
      </c>
      <c r="E1108" s="26" t="s">
        <v>983</v>
      </c>
      <c r="F1108" s="17">
        <v>3</v>
      </c>
      <c r="G1108" s="17">
        <v>35</v>
      </c>
      <c r="H1108" s="17">
        <v>4</v>
      </c>
      <c r="I1108" s="17">
        <v>3</v>
      </c>
      <c r="J1108" s="17">
        <v>2</v>
      </c>
      <c r="K1108" s="17">
        <v>78</v>
      </c>
      <c r="L1108" s="49">
        <f t="shared" si="199"/>
        <v>125</v>
      </c>
      <c r="M1108" s="18">
        <v>45</v>
      </c>
      <c r="N1108" s="18">
        <v>55</v>
      </c>
      <c r="O1108" s="72">
        <f t="shared" si="196"/>
        <v>225</v>
      </c>
      <c r="P1108" s="72">
        <v>247.50000000000003</v>
      </c>
      <c r="Q1108" s="78">
        <f t="shared" si="197"/>
        <v>61</v>
      </c>
      <c r="R1108" s="6">
        <f t="shared" si="198"/>
        <v>244</v>
      </c>
    </row>
    <row r="1109" spans="1:18" ht="24" customHeight="1" outlineLevel="1">
      <c r="A1109" s="16"/>
      <c r="B1109" s="16"/>
      <c r="C1109" s="295"/>
      <c r="D1109" s="25" t="s">
        <v>797</v>
      </c>
      <c r="E1109" s="26" t="s">
        <v>983</v>
      </c>
      <c r="F1109" s="17">
        <v>3</v>
      </c>
      <c r="G1109" s="17">
        <v>29</v>
      </c>
      <c r="H1109" s="17">
        <v>4</v>
      </c>
      <c r="I1109" s="17">
        <v>0</v>
      </c>
      <c r="J1109" s="17">
        <v>35</v>
      </c>
      <c r="K1109" s="17">
        <v>138</v>
      </c>
      <c r="L1109" s="49">
        <f t="shared" si="199"/>
        <v>209</v>
      </c>
      <c r="M1109" s="18">
        <v>20</v>
      </c>
      <c r="N1109" s="18">
        <v>10</v>
      </c>
      <c r="O1109" s="72">
        <f t="shared" si="196"/>
        <v>239</v>
      </c>
      <c r="P1109" s="72">
        <v>262.90000000000003</v>
      </c>
      <c r="Q1109" s="78">
        <f t="shared" si="197"/>
        <v>65</v>
      </c>
      <c r="R1109" s="6">
        <f t="shared" si="198"/>
        <v>260</v>
      </c>
    </row>
    <row r="1110" spans="1:18" ht="24" customHeight="1" outlineLevel="1">
      <c r="A1110" s="16"/>
      <c r="B1110" s="16"/>
      <c r="C1110" s="295"/>
      <c r="D1110" s="25" t="s">
        <v>798</v>
      </c>
      <c r="E1110" s="26" t="s">
        <v>983</v>
      </c>
      <c r="F1110" s="17">
        <v>3</v>
      </c>
      <c r="G1110" s="17">
        <v>100</v>
      </c>
      <c r="H1110" s="17">
        <v>5</v>
      </c>
      <c r="I1110" s="17">
        <v>10</v>
      </c>
      <c r="J1110" s="17">
        <v>20</v>
      </c>
      <c r="K1110" s="17">
        <v>80</v>
      </c>
      <c r="L1110" s="49">
        <f t="shared" si="199"/>
        <v>218</v>
      </c>
      <c r="M1110" s="18">
        <v>60</v>
      </c>
      <c r="N1110" s="18">
        <v>85</v>
      </c>
      <c r="O1110" s="72">
        <f t="shared" si="196"/>
        <v>363</v>
      </c>
      <c r="P1110" s="72">
        <v>399.3</v>
      </c>
      <c r="Q1110" s="78">
        <f t="shared" si="197"/>
        <v>99</v>
      </c>
      <c r="R1110" s="6">
        <f t="shared" si="198"/>
        <v>396</v>
      </c>
    </row>
    <row r="1111" spans="1:18" ht="24" customHeight="1" outlineLevel="1">
      <c r="A1111" s="16"/>
      <c r="B1111" s="16"/>
      <c r="C1111" s="295"/>
      <c r="D1111" s="25" t="s">
        <v>799</v>
      </c>
      <c r="E1111" s="26" t="s">
        <v>983</v>
      </c>
      <c r="F1111" s="17">
        <v>4</v>
      </c>
      <c r="G1111" s="17">
        <v>37</v>
      </c>
      <c r="H1111" s="17">
        <v>4</v>
      </c>
      <c r="I1111" s="17">
        <v>0</v>
      </c>
      <c r="J1111" s="17">
        <v>3</v>
      </c>
      <c r="K1111" s="17">
        <v>83</v>
      </c>
      <c r="L1111" s="49">
        <f t="shared" si="199"/>
        <v>131</v>
      </c>
      <c r="M1111" s="18">
        <v>40</v>
      </c>
      <c r="N1111" s="18">
        <v>46</v>
      </c>
      <c r="O1111" s="72">
        <f t="shared" si="196"/>
        <v>217</v>
      </c>
      <c r="P1111" s="72">
        <v>238.70000000000002</v>
      </c>
      <c r="Q1111" s="78">
        <f t="shared" si="197"/>
        <v>59</v>
      </c>
      <c r="R1111" s="6">
        <f t="shared" si="198"/>
        <v>236</v>
      </c>
    </row>
    <row r="1112" spans="1:18" ht="24" customHeight="1" outlineLevel="1">
      <c r="A1112" s="16"/>
      <c r="B1112" s="16"/>
      <c r="C1112" s="295"/>
      <c r="D1112" s="290" t="s">
        <v>977</v>
      </c>
      <c r="E1112" s="291"/>
      <c r="F1112" s="291"/>
      <c r="G1112" s="291"/>
      <c r="H1112" s="291"/>
      <c r="I1112" s="291"/>
      <c r="J1112" s="291"/>
      <c r="K1112" s="291"/>
      <c r="L1112" s="291"/>
      <c r="M1112" s="291"/>
      <c r="N1112" s="291"/>
      <c r="O1112" s="291"/>
      <c r="P1112" s="291"/>
      <c r="Q1112" s="291"/>
      <c r="R1112" s="6">
        <f t="shared" si="198"/>
        <v>0</v>
      </c>
    </row>
    <row r="1113" spans="1:18" ht="24" customHeight="1" outlineLevel="1">
      <c r="A1113" s="16"/>
      <c r="B1113" s="16"/>
      <c r="C1113" s="295"/>
      <c r="D1113" s="25" t="s">
        <v>1064</v>
      </c>
      <c r="E1113" s="75" t="s">
        <v>1139</v>
      </c>
      <c r="F1113" s="17">
        <v>5</v>
      </c>
      <c r="G1113" s="17">
        <v>13</v>
      </c>
      <c r="H1113" s="17">
        <v>6</v>
      </c>
      <c r="I1113" s="17">
        <v>0</v>
      </c>
      <c r="J1113" s="17">
        <v>0</v>
      </c>
      <c r="K1113" s="17">
        <v>66</v>
      </c>
      <c r="L1113" s="49">
        <f>SUM(F1113:K1113)</f>
        <v>90</v>
      </c>
      <c r="M1113" s="18">
        <v>0</v>
      </c>
      <c r="N1113" s="18">
        <v>0</v>
      </c>
      <c r="O1113" s="72">
        <f>SUM(L1113:N1113)</f>
        <v>90</v>
      </c>
      <c r="P1113" s="72">
        <v>99.000000000000014</v>
      </c>
      <c r="Q1113" s="78">
        <f>ROUNDDOWN(P1113/4,0)</f>
        <v>24</v>
      </c>
      <c r="R1113" s="6">
        <f t="shared" si="198"/>
        <v>96</v>
      </c>
    </row>
    <row r="1114" spans="1:18" ht="24" customHeight="1" outlineLevel="1">
      <c r="A1114" s="16"/>
      <c r="B1114" s="16"/>
      <c r="C1114" s="295"/>
      <c r="D1114" s="25" t="s">
        <v>1065</v>
      </c>
      <c r="E1114" s="26" t="s">
        <v>1140</v>
      </c>
      <c r="F1114" s="17">
        <v>12</v>
      </c>
      <c r="G1114" s="17">
        <v>15</v>
      </c>
      <c r="H1114" s="17">
        <v>1</v>
      </c>
      <c r="I1114" s="17">
        <v>579</v>
      </c>
      <c r="J1114" s="17">
        <v>3</v>
      </c>
      <c r="K1114" s="17">
        <v>225</v>
      </c>
      <c r="L1114" s="49">
        <f>SUM(F1114:K1114)</f>
        <v>835</v>
      </c>
      <c r="M1114" s="18">
        <v>0</v>
      </c>
      <c r="N1114" s="18">
        <v>0</v>
      </c>
      <c r="O1114" s="72">
        <f>SUM(L1114:N1114)</f>
        <v>835</v>
      </c>
      <c r="P1114" s="72">
        <v>918.50000000000011</v>
      </c>
      <c r="Q1114" s="78">
        <f>ROUNDDOWN(P1114/4,0)</f>
        <v>229</v>
      </c>
      <c r="R1114" s="6">
        <f t="shared" si="198"/>
        <v>916</v>
      </c>
    </row>
    <row r="1115" spans="1:18" ht="24" customHeight="1" outlineLevel="1">
      <c r="A1115" s="16"/>
      <c r="B1115" s="16"/>
      <c r="C1115" s="295"/>
      <c r="D1115" s="292" t="s">
        <v>978</v>
      </c>
      <c r="E1115" s="293"/>
      <c r="F1115" s="293"/>
      <c r="G1115" s="293"/>
      <c r="H1115" s="293"/>
      <c r="I1115" s="293"/>
      <c r="J1115" s="293"/>
      <c r="K1115" s="293"/>
      <c r="L1115" s="293"/>
      <c r="M1115" s="293"/>
      <c r="N1115" s="293"/>
      <c r="O1115" s="293"/>
      <c r="P1115" s="293"/>
      <c r="Q1115" s="293"/>
      <c r="R1115" s="6">
        <f t="shared" si="198"/>
        <v>0</v>
      </c>
    </row>
    <row r="1116" spans="1:18" ht="24" customHeight="1" outlineLevel="1">
      <c r="A1116" s="16"/>
      <c r="B1116" s="16"/>
      <c r="C1116" s="296"/>
      <c r="D1116" s="31" t="s">
        <v>44</v>
      </c>
      <c r="E1116" s="26" t="s">
        <v>1197</v>
      </c>
      <c r="F1116" s="73"/>
      <c r="G1116" s="73"/>
      <c r="H1116" s="73"/>
      <c r="I1116" s="73"/>
      <c r="J1116" s="73"/>
      <c r="K1116" s="73"/>
      <c r="L1116" s="73"/>
      <c r="M1116" s="18">
        <v>0</v>
      </c>
      <c r="N1116" s="18">
        <v>40</v>
      </c>
      <c r="O1116" s="72">
        <f>SUM(L1116:N1116)</f>
        <v>40</v>
      </c>
      <c r="P1116" s="72">
        <v>44</v>
      </c>
      <c r="Q1116" s="78">
        <f>ROUNDDOWN(P1116/4,0)</f>
        <v>11</v>
      </c>
      <c r="R1116" s="6">
        <f t="shared" si="198"/>
        <v>44</v>
      </c>
    </row>
    <row r="1117" spans="1:18" ht="24" customHeight="1">
      <c r="A1117" s="16"/>
      <c r="B1117" s="16"/>
      <c r="C1117" s="91" t="s">
        <v>781</v>
      </c>
      <c r="D1117" s="91" t="s">
        <v>45</v>
      </c>
      <c r="E1117" s="89"/>
      <c r="F1117" s="37">
        <f t="shared" ref="F1117:O1117" si="200">SUM(F1093:F1116)</f>
        <v>224</v>
      </c>
      <c r="G1117" s="37">
        <f t="shared" si="200"/>
        <v>2556</v>
      </c>
      <c r="H1117" s="37">
        <f t="shared" si="200"/>
        <v>150</v>
      </c>
      <c r="I1117" s="37">
        <f t="shared" si="200"/>
        <v>962</v>
      </c>
      <c r="J1117" s="37">
        <f t="shared" si="200"/>
        <v>213</v>
      </c>
      <c r="K1117" s="37">
        <f t="shared" si="200"/>
        <v>2704</v>
      </c>
      <c r="L1117" s="37">
        <f t="shared" si="200"/>
        <v>6809</v>
      </c>
      <c r="M1117" s="37">
        <f t="shared" si="200"/>
        <v>1712</v>
      </c>
      <c r="N1117" s="37">
        <f t="shared" si="200"/>
        <v>1483</v>
      </c>
      <c r="O1117" s="37">
        <f t="shared" si="200"/>
        <v>10004</v>
      </c>
      <c r="P1117" s="37">
        <v>11004.4</v>
      </c>
      <c r="Q1117" s="37">
        <f>SUM(Q1093:Q1116)</f>
        <v>2739</v>
      </c>
      <c r="R1117" s="6">
        <f t="shared" si="198"/>
        <v>10956</v>
      </c>
    </row>
    <row r="1118" spans="1:18" ht="24" customHeight="1" outlineLevel="1">
      <c r="A1118" s="16"/>
      <c r="B1118" s="16"/>
      <c r="C1118" s="294" t="s">
        <v>800</v>
      </c>
      <c r="D1118" s="15" t="s">
        <v>801</v>
      </c>
      <c r="E1118" s="26"/>
      <c r="F1118" s="17"/>
      <c r="G1118" s="17"/>
      <c r="H1118" s="17"/>
      <c r="I1118" s="17"/>
      <c r="J1118" s="17"/>
      <c r="K1118" s="17"/>
      <c r="L1118" s="49">
        <v>30</v>
      </c>
      <c r="M1118" s="18"/>
      <c r="N1118" s="18"/>
      <c r="O1118" s="72">
        <f>SUM(F1118:N1118)</f>
        <v>30</v>
      </c>
      <c r="P1118" s="72">
        <v>33</v>
      </c>
      <c r="Q1118" s="78">
        <f>ROUNDDOWN(P1118/4,0)</f>
        <v>8</v>
      </c>
      <c r="R1118" s="6">
        <f t="shared" si="198"/>
        <v>32</v>
      </c>
    </row>
    <row r="1119" spans="1:18" ht="24" customHeight="1" outlineLevel="1">
      <c r="A1119" s="16"/>
      <c r="B1119" s="16"/>
      <c r="C1119" s="295"/>
      <c r="D1119" s="288" t="s">
        <v>976</v>
      </c>
      <c r="E1119" s="289"/>
      <c r="F1119" s="289"/>
      <c r="G1119" s="289"/>
      <c r="H1119" s="289"/>
      <c r="I1119" s="289"/>
      <c r="J1119" s="289"/>
      <c r="K1119" s="289"/>
      <c r="L1119" s="289"/>
      <c r="M1119" s="289"/>
      <c r="N1119" s="289"/>
      <c r="O1119" s="289"/>
      <c r="P1119" s="289"/>
      <c r="Q1119" s="289"/>
      <c r="R1119" s="6">
        <f t="shared" si="198"/>
        <v>0</v>
      </c>
    </row>
    <row r="1120" spans="1:18" ht="24" customHeight="1" outlineLevel="1" collapsed="1">
      <c r="A1120" s="16"/>
      <c r="B1120" s="16"/>
      <c r="C1120" s="295"/>
      <c r="D1120" s="25" t="s">
        <v>802</v>
      </c>
      <c r="E1120" s="26" t="s">
        <v>32</v>
      </c>
      <c r="F1120" s="17"/>
      <c r="G1120" s="17"/>
      <c r="H1120" s="17"/>
      <c r="I1120" s="17"/>
      <c r="J1120" s="17"/>
      <c r="K1120" s="17"/>
      <c r="L1120" s="49">
        <v>400</v>
      </c>
      <c r="M1120" s="18"/>
      <c r="N1120" s="18"/>
      <c r="O1120" s="72">
        <f t="shared" ref="O1120:O1126" si="201">SUM(L1120:N1120)</f>
        <v>400</v>
      </c>
      <c r="P1120" s="72">
        <v>440.00000000000006</v>
      </c>
      <c r="Q1120" s="78">
        <f t="shared" ref="Q1120:Q1126" si="202">ROUNDDOWN(P1120/4,0)</f>
        <v>110</v>
      </c>
      <c r="R1120" s="6">
        <f t="shared" si="198"/>
        <v>440</v>
      </c>
    </row>
    <row r="1121" spans="1:18" ht="24" customHeight="1" outlineLevel="1">
      <c r="A1121" s="16"/>
      <c r="B1121" s="16"/>
      <c r="C1121" s="295"/>
      <c r="D1121" s="25" t="s">
        <v>805</v>
      </c>
      <c r="E1121" s="26" t="s">
        <v>989</v>
      </c>
      <c r="F1121" s="17"/>
      <c r="G1121" s="17"/>
      <c r="H1121" s="17"/>
      <c r="I1121" s="17"/>
      <c r="J1121" s="17"/>
      <c r="K1121" s="17"/>
      <c r="L1121" s="49">
        <v>320</v>
      </c>
      <c r="M1121" s="18"/>
      <c r="N1121" s="18"/>
      <c r="O1121" s="72">
        <f t="shared" si="201"/>
        <v>320</v>
      </c>
      <c r="P1121" s="72">
        <v>352</v>
      </c>
      <c r="Q1121" s="78">
        <f t="shared" si="202"/>
        <v>88</v>
      </c>
      <c r="R1121" s="6">
        <f t="shared" si="198"/>
        <v>352</v>
      </c>
    </row>
    <row r="1122" spans="1:18" ht="24" customHeight="1" outlineLevel="1">
      <c r="A1122" s="16"/>
      <c r="B1122" s="16"/>
      <c r="C1122" s="295"/>
      <c r="D1122" s="25" t="s">
        <v>804</v>
      </c>
      <c r="E1122" s="26" t="s">
        <v>984</v>
      </c>
      <c r="F1122" s="17"/>
      <c r="G1122" s="17"/>
      <c r="H1122" s="17"/>
      <c r="I1122" s="17"/>
      <c r="J1122" s="17"/>
      <c r="K1122" s="17"/>
      <c r="L1122" s="49">
        <v>160</v>
      </c>
      <c r="M1122" s="18"/>
      <c r="N1122" s="18"/>
      <c r="O1122" s="72">
        <f t="shared" si="201"/>
        <v>160</v>
      </c>
      <c r="P1122" s="72">
        <v>176</v>
      </c>
      <c r="Q1122" s="78">
        <f t="shared" si="202"/>
        <v>44</v>
      </c>
      <c r="R1122" s="6">
        <f t="shared" si="198"/>
        <v>176</v>
      </c>
    </row>
    <row r="1123" spans="1:18" ht="24" customHeight="1" outlineLevel="1">
      <c r="A1123" s="16"/>
      <c r="B1123" s="16"/>
      <c r="C1123" s="295"/>
      <c r="D1123" s="25" t="s">
        <v>803</v>
      </c>
      <c r="E1123" s="26" t="s">
        <v>983</v>
      </c>
      <c r="F1123" s="17"/>
      <c r="G1123" s="17"/>
      <c r="H1123" s="17"/>
      <c r="I1123" s="17"/>
      <c r="J1123" s="17"/>
      <c r="K1123" s="17"/>
      <c r="L1123" s="49">
        <v>120</v>
      </c>
      <c r="M1123" s="18"/>
      <c r="N1123" s="18"/>
      <c r="O1123" s="72">
        <f t="shared" si="201"/>
        <v>120</v>
      </c>
      <c r="P1123" s="72">
        <v>132</v>
      </c>
      <c r="Q1123" s="78">
        <f t="shared" si="202"/>
        <v>33</v>
      </c>
      <c r="R1123" s="6">
        <f t="shared" si="198"/>
        <v>132</v>
      </c>
    </row>
    <row r="1124" spans="1:18" ht="24" customHeight="1" outlineLevel="1">
      <c r="A1124" s="16"/>
      <c r="B1124" s="16"/>
      <c r="C1124" s="295"/>
      <c r="D1124" s="25" t="s">
        <v>806</v>
      </c>
      <c r="E1124" s="26" t="s">
        <v>983</v>
      </c>
      <c r="F1124" s="17"/>
      <c r="G1124" s="17"/>
      <c r="H1124" s="17"/>
      <c r="I1124" s="17"/>
      <c r="J1124" s="17"/>
      <c r="K1124" s="17"/>
      <c r="L1124" s="49">
        <v>160</v>
      </c>
      <c r="M1124" s="18"/>
      <c r="N1124" s="18"/>
      <c r="O1124" s="72">
        <f t="shared" si="201"/>
        <v>160</v>
      </c>
      <c r="P1124" s="72">
        <v>176</v>
      </c>
      <c r="Q1124" s="78">
        <f t="shared" si="202"/>
        <v>44</v>
      </c>
      <c r="R1124" s="6">
        <f t="shared" si="198"/>
        <v>176</v>
      </c>
    </row>
    <row r="1125" spans="1:18" ht="24" customHeight="1" outlineLevel="1">
      <c r="A1125" s="16"/>
      <c r="B1125" s="16"/>
      <c r="C1125" s="295"/>
      <c r="D1125" s="25" t="s">
        <v>807</v>
      </c>
      <c r="E1125" s="26" t="s">
        <v>983</v>
      </c>
      <c r="F1125" s="17"/>
      <c r="G1125" s="17"/>
      <c r="H1125" s="17"/>
      <c r="I1125" s="17"/>
      <c r="J1125" s="17"/>
      <c r="K1125" s="17"/>
      <c r="L1125" s="49">
        <v>160</v>
      </c>
      <c r="M1125" s="18"/>
      <c r="N1125" s="18"/>
      <c r="O1125" s="72">
        <f t="shared" si="201"/>
        <v>160</v>
      </c>
      <c r="P1125" s="72">
        <v>176</v>
      </c>
      <c r="Q1125" s="78">
        <f t="shared" si="202"/>
        <v>44</v>
      </c>
      <c r="R1125" s="6">
        <f t="shared" si="198"/>
        <v>176</v>
      </c>
    </row>
    <row r="1126" spans="1:18" ht="24" customHeight="1" outlineLevel="1">
      <c r="A1126" s="16"/>
      <c r="B1126" s="16"/>
      <c r="C1126" s="295"/>
      <c r="D1126" s="25" t="s">
        <v>808</v>
      </c>
      <c r="E1126" s="26" t="s">
        <v>986</v>
      </c>
      <c r="F1126" s="17"/>
      <c r="G1126" s="17"/>
      <c r="H1126" s="17"/>
      <c r="I1126" s="17"/>
      <c r="J1126" s="17"/>
      <c r="K1126" s="17"/>
      <c r="L1126" s="49">
        <v>120</v>
      </c>
      <c r="M1126" s="18"/>
      <c r="N1126" s="18"/>
      <c r="O1126" s="72">
        <f t="shared" si="201"/>
        <v>120</v>
      </c>
      <c r="P1126" s="72">
        <v>132</v>
      </c>
      <c r="Q1126" s="78">
        <f t="shared" si="202"/>
        <v>33</v>
      </c>
      <c r="R1126" s="6">
        <f t="shared" si="198"/>
        <v>132</v>
      </c>
    </row>
    <row r="1127" spans="1:18" ht="24" customHeight="1" outlineLevel="1">
      <c r="A1127" s="16"/>
      <c r="B1127" s="16"/>
      <c r="C1127" s="295"/>
      <c r="D1127" s="292" t="s">
        <v>978</v>
      </c>
      <c r="E1127" s="293"/>
      <c r="F1127" s="293"/>
      <c r="G1127" s="293"/>
      <c r="H1127" s="293"/>
      <c r="I1127" s="293"/>
      <c r="J1127" s="293"/>
      <c r="K1127" s="293"/>
      <c r="L1127" s="293"/>
      <c r="M1127" s="293"/>
      <c r="N1127" s="293"/>
      <c r="O1127" s="293"/>
      <c r="P1127" s="293"/>
      <c r="Q1127" s="293"/>
      <c r="R1127" s="6">
        <f t="shared" si="198"/>
        <v>0</v>
      </c>
    </row>
    <row r="1128" spans="1:18" ht="24" customHeight="1" outlineLevel="1">
      <c r="A1128" s="16"/>
      <c r="B1128" s="16"/>
      <c r="C1128" s="296"/>
      <c r="D1128" s="15" t="s">
        <v>44</v>
      </c>
      <c r="E1128" s="26" t="s">
        <v>1197</v>
      </c>
      <c r="F1128" s="73"/>
      <c r="G1128" s="73"/>
      <c r="H1128" s="73"/>
      <c r="I1128" s="73"/>
      <c r="J1128" s="73"/>
      <c r="K1128" s="73"/>
      <c r="L1128" s="73"/>
      <c r="M1128" s="18"/>
      <c r="N1128" s="18"/>
      <c r="O1128" s="72">
        <v>0</v>
      </c>
      <c r="P1128" s="72">
        <v>0</v>
      </c>
      <c r="Q1128" s="72">
        <v>0</v>
      </c>
      <c r="R1128" s="6">
        <f t="shared" si="198"/>
        <v>0</v>
      </c>
    </row>
    <row r="1129" spans="1:18" ht="24" customHeight="1">
      <c r="A1129" s="16"/>
      <c r="B1129" s="16"/>
      <c r="C1129" s="91" t="s">
        <v>800</v>
      </c>
      <c r="D1129" s="91" t="s">
        <v>45</v>
      </c>
      <c r="E1129" s="89"/>
      <c r="F1129" s="37">
        <f t="shared" ref="F1129:O1129" si="203">SUM(F1118:F1128)</f>
        <v>0</v>
      </c>
      <c r="G1129" s="37">
        <f t="shared" si="203"/>
        <v>0</v>
      </c>
      <c r="H1129" s="37">
        <f t="shared" si="203"/>
        <v>0</v>
      </c>
      <c r="I1129" s="37">
        <f t="shared" si="203"/>
        <v>0</v>
      </c>
      <c r="J1129" s="37">
        <f t="shared" si="203"/>
        <v>0</v>
      </c>
      <c r="K1129" s="37">
        <f t="shared" si="203"/>
        <v>0</v>
      </c>
      <c r="L1129" s="37">
        <f t="shared" si="203"/>
        <v>1470</v>
      </c>
      <c r="M1129" s="37">
        <f t="shared" si="203"/>
        <v>0</v>
      </c>
      <c r="N1129" s="37">
        <f t="shared" si="203"/>
        <v>0</v>
      </c>
      <c r="O1129" s="37">
        <f t="shared" si="203"/>
        <v>1470</v>
      </c>
      <c r="P1129" s="37">
        <v>1617</v>
      </c>
      <c r="Q1129" s="37">
        <f>SUM(Q1118:Q1128)</f>
        <v>404</v>
      </c>
      <c r="R1129" s="6">
        <f t="shared" si="198"/>
        <v>1616</v>
      </c>
    </row>
    <row r="1130" spans="1:18" ht="24" customHeight="1" outlineLevel="1">
      <c r="A1130" s="16"/>
      <c r="B1130" s="16"/>
      <c r="C1130" s="300" t="s">
        <v>981</v>
      </c>
      <c r="D1130" s="15" t="s">
        <v>809</v>
      </c>
      <c r="E1130" s="26"/>
      <c r="F1130" s="17"/>
      <c r="G1130" s="17"/>
      <c r="H1130" s="17"/>
      <c r="I1130" s="17"/>
      <c r="J1130" s="17"/>
      <c r="K1130" s="17"/>
      <c r="L1130" s="49">
        <v>186</v>
      </c>
      <c r="M1130" s="18"/>
      <c r="N1130" s="18"/>
      <c r="O1130" s="72">
        <f>SUM(F1130:N1130)</f>
        <v>186</v>
      </c>
      <c r="P1130" s="72">
        <v>204.60000000000002</v>
      </c>
      <c r="Q1130" s="78">
        <f>ROUNDDOWN(P1130/4,0)</f>
        <v>51</v>
      </c>
      <c r="R1130" s="6">
        <f t="shared" si="198"/>
        <v>204</v>
      </c>
    </row>
    <row r="1131" spans="1:18" ht="24" customHeight="1" outlineLevel="1">
      <c r="A1131" s="16"/>
      <c r="B1131" s="16"/>
      <c r="C1131" s="301"/>
      <c r="D1131" s="288" t="s">
        <v>976</v>
      </c>
      <c r="E1131" s="289"/>
      <c r="F1131" s="289"/>
      <c r="G1131" s="289"/>
      <c r="H1131" s="289"/>
      <c r="I1131" s="289"/>
      <c r="J1131" s="289"/>
      <c r="K1131" s="289"/>
      <c r="L1131" s="289"/>
      <c r="M1131" s="289"/>
      <c r="N1131" s="289"/>
      <c r="O1131" s="289"/>
      <c r="P1131" s="289"/>
      <c r="Q1131" s="289"/>
      <c r="R1131" s="6">
        <f t="shared" si="198"/>
        <v>0</v>
      </c>
    </row>
    <row r="1132" spans="1:18" ht="24" customHeight="1" outlineLevel="1" collapsed="1">
      <c r="A1132" s="16"/>
      <c r="B1132" s="16"/>
      <c r="C1132" s="301"/>
      <c r="D1132" s="25" t="s">
        <v>810</v>
      </c>
      <c r="E1132" s="26" t="s">
        <v>59</v>
      </c>
      <c r="F1132" s="17"/>
      <c r="G1132" s="17"/>
      <c r="H1132" s="17"/>
      <c r="I1132" s="17"/>
      <c r="J1132" s="17"/>
      <c r="K1132" s="17"/>
      <c r="L1132" s="49">
        <v>1200</v>
      </c>
      <c r="M1132" s="18">
        <v>80</v>
      </c>
      <c r="N1132" s="18">
        <v>20</v>
      </c>
      <c r="O1132" s="72">
        <f t="shared" ref="O1132:O1149" si="204">SUM(L1132:N1132)</f>
        <v>1300</v>
      </c>
      <c r="P1132" s="72">
        <v>1430.0000000000002</v>
      </c>
      <c r="Q1132" s="78">
        <f t="shared" ref="Q1132:Q1149" si="205">ROUNDDOWN(P1132/4,0)</f>
        <v>357</v>
      </c>
      <c r="R1132" s="6">
        <f t="shared" si="198"/>
        <v>1428</v>
      </c>
    </row>
    <row r="1133" spans="1:18" ht="24" customHeight="1" outlineLevel="1">
      <c r="A1133" s="16"/>
      <c r="B1133" s="16"/>
      <c r="C1133" s="301"/>
      <c r="D1133" s="25" t="s">
        <v>818</v>
      </c>
      <c r="E1133" s="26" t="s">
        <v>1021</v>
      </c>
      <c r="F1133" s="17"/>
      <c r="G1133" s="17"/>
      <c r="H1133" s="17"/>
      <c r="I1133" s="17"/>
      <c r="J1133" s="17"/>
      <c r="K1133" s="17"/>
      <c r="L1133" s="49">
        <v>250</v>
      </c>
      <c r="M1133" s="18">
        <v>60</v>
      </c>
      <c r="N1133" s="18">
        <v>20</v>
      </c>
      <c r="O1133" s="72">
        <f t="shared" si="204"/>
        <v>330</v>
      </c>
      <c r="P1133" s="72">
        <v>363.00000000000006</v>
      </c>
      <c r="Q1133" s="78">
        <f t="shared" si="205"/>
        <v>90</v>
      </c>
      <c r="R1133" s="6">
        <f t="shared" si="198"/>
        <v>360</v>
      </c>
    </row>
    <row r="1134" spans="1:18" ht="24" customHeight="1" outlineLevel="1">
      <c r="A1134" s="16"/>
      <c r="B1134" s="16"/>
      <c r="C1134" s="301"/>
      <c r="D1134" s="25" t="s">
        <v>822</v>
      </c>
      <c r="E1134" s="26" t="s">
        <v>991</v>
      </c>
      <c r="F1134" s="17"/>
      <c r="G1134" s="17"/>
      <c r="H1134" s="17"/>
      <c r="I1134" s="17"/>
      <c r="J1134" s="17"/>
      <c r="K1134" s="17"/>
      <c r="L1134" s="49">
        <v>150</v>
      </c>
      <c r="M1134" s="18">
        <v>60</v>
      </c>
      <c r="N1134" s="18">
        <v>20</v>
      </c>
      <c r="O1134" s="72">
        <f t="shared" si="204"/>
        <v>230</v>
      </c>
      <c r="P1134" s="72">
        <v>253.00000000000003</v>
      </c>
      <c r="Q1134" s="78">
        <f t="shared" si="205"/>
        <v>63</v>
      </c>
      <c r="R1134" s="6">
        <f t="shared" si="198"/>
        <v>252</v>
      </c>
    </row>
    <row r="1135" spans="1:18" ht="24" customHeight="1" outlineLevel="1">
      <c r="A1135" s="16"/>
      <c r="B1135" s="16"/>
      <c r="C1135" s="301"/>
      <c r="D1135" s="25" t="s">
        <v>813</v>
      </c>
      <c r="E1135" s="26" t="s">
        <v>989</v>
      </c>
      <c r="F1135" s="17"/>
      <c r="G1135" s="17"/>
      <c r="H1135" s="17"/>
      <c r="I1135" s="17"/>
      <c r="J1135" s="17"/>
      <c r="K1135" s="17"/>
      <c r="L1135" s="49">
        <v>200</v>
      </c>
      <c r="M1135" s="18">
        <v>60</v>
      </c>
      <c r="N1135" s="18">
        <v>20</v>
      </c>
      <c r="O1135" s="72">
        <f t="shared" si="204"/>
        <v>280</v>
      </c>
      <c r="P1135" s="72">
        <v>308</v>
      </c>
      <c r="Q1135" s="78">
        <f t="shared" si="205"/>
        <v>77</v>
      </c>
      <c r="R1135" s="6">
        <f t="shared" si="198"/>
        <v>308</v>
      </c>
    </row>
    <row r="1136" spans="1:18" ht="24" customHeight="1" outlineLevel="1">
      <c r="A1136" s="16"/>
      <c r="B1136" s="16"/>
      <c r="C1136" s="301"/>
      <c r="D1136" s="25" t="s">
        <v>817</v>
      </c>
      <c r="E1136" s="26" t="s">
        <v>984</v>
      </c>
      <c r="F1136" s="17"/>
      <c r="G1136" s="17"/>
      <c r="H1136" s="17"/>
      <c r="I1136" s="17"/>
      <c r="J1136" s="17"/>
      <c r="K1136" s="17"/>
      <c r="L1136" s="49">
        <v>200</v>
      </c>
      <c r="M1136" s="18">
        <v>60</v>
      </c>
      <c r="N1136" s="18">
        <v>20</v>
      </c>
      <c r="O1136" s="72">
        <f t="shared" si="204"/>
        <v>280</v>
      </c>
      <c r="P1136" s="72">
        <v>308</v>
      </c>
      <c r="Q1136" s="78">
        <f t="shared" si="205"/>
        <v>77</v>
      </c>
      <c r="R1136" s="6">
        <f t="shared" si="198"/>
        <v>308</v>
      </c>
    </row>
    <row r="1137" spans="1:18" ht="24" customHeight="1" outlineLevel="1">
      <c r="A1137" s="16"/>
      <c r="B1137" s="16"/>
      <c r="C1137" s="301"/>
      <c r="D1137" s="25" t="s">
        <v>819</v>
      </c>
      <c r="E1137" s="26" t="s">
        <v>984</v>
      </c>
      <c r="F1137" s="17"/>
      <c r="G1137" s="17"/>
      <c r="H1137" s="17"/>
      <c r="I1137" s="17"/>
      <c r="J1137" s="17"/>
      <c r="K1137" s="17"/>
      <c r="L1137" s="49">
        <v>150</v>
      </c>
      <c r="M1137" s="18">
        <v>50</v>
      </c>
      <c r="N1137" s="18">
        <v>20</v>
      </c>
      <c r="O1137" s="72">
        <f t="shared" si="204"/>
        <v>220</v>
      </c>
      <c r="P1137" s="72">
        <v>242.00000000000003</v>
      </c>
      <c r="Q1137" s="78">
        <f t="shared" si="205"/>
        <v>60</v>
      </c>
      <c r="R1137" s="6">
        <f t="shared" si="198"/>
        <v>240</v>
      </c>
    </row>
    <row r="1138" spans="1:18" ht="24" customHeight="1" outlineLevel="1">
      <c r="A1138" s="16"/>
      <c r="B1138" s="16"/>
      <c r="C1138" s="301"/>
      <c r="D1138" s="25" t="s">
        <v>811</v>
      </c>
      <c r="E1138" s="26" t="s">
        <v>983</v>
      </c>
      <c r="F1138" s="17"/>
      <c r="G1138" s="17"/>
      <c r="H1138" s="17"/>
      <c r="I1138" s="17"/>
      <c r="J1138" s="17"/>
      <c r="K1138" s="17"/>
      <c r="L1138" s="49">
        <v>122</v>
      </c>
      <c r="M1138" s="18">
        <v>30</v>
      </c>
      <c r="N1138" s="18">
        <v>10</v>
      </c>
      <c r="O1138" s="72">
        <f t="shared" si="204"/>
        <v>162</v>
      </c>
      <c r="P1138" s="72">
        <v>178.20000000000002</v>
      </c>
      <c r="Q1138" s="78">
        <f t="shared" si="205"/>
        <v>44</v>
      </c>
      <c r="R1138" s="6">
        <f t="shared" si="198"/>
        <v>176</v>
      </c>
    </row>
    <row r="1139" spans="1:18" ht="24" customHeight="1" outlineLevel="1" collapsed="1">
      <c r="A1139" s="16"/>
      <c r="B1139" s="16"/>
      <c r="C1139" s="301"/>
      <c r="D1139" s="25" t="s">
        <v>812</v>
      </c>
      <c r="E1139" s="26" t="s">
        <v>983</v>
      </c>
      <c r="F1139" s="17"/>
      <c r="G1139" s="17"/>
      <c r="H1139" s="17"/>
      <c r="I1139" s="17"/>
      <c r="J1139" s="17"/>
      <c r="K1139" s="17"/>
      <c r="L1139" s="49">
        <v>153</v>
      </c>
      <c r="M1139" s="18">
        <v>60</v>
      </c>
      <c r="N1139" s="18">
        <v>10</v>
      </c>
      <c r="O1139" s="72">
        <f t="shared" si="204"/>
        <v>223</v>
      </c>
      <c r="P1139" s="72">
        <v>245.3</v>
      </c>
      <c r="Q1139" s="78">
        <f t="shared" si="205"/>
        <v>61</v>
      </c>
      <c r="R1139" s="6">
        <f t="shared" si="198"/>
        <v>244</v>
      </c>
    </row>
    <row r="1140" spans="1:18" ht="24" customHeight="1" outlineLevel="1">
      <c r="A1140" s="16"/>
      <c r="B1140" s="16"/>
      <c r="C1140" s="301"/>
      <c r="D1140" s="25" t="s">
        <v>814</v>
      </c>
      <c r="E1140" s="26" t="s">
        <v>983</v>
      </c>
      <c r="F1140" s="17"/>
      <c r="G1140" s="17"/>
      <c r="H1140" s="17"/>
      <c r="I1140" s="17"/>
      <c r="J1140" s="17"/>
      <c r="K1140" s="17"/>
      <c r="L1140" s="49">
        <v>100</v>
      </c>
      <c r="M1140" s="18">
        <v>15</v>
      </c>
      <c r="N1140" s="18">
        <v>10</v>
      </c>
      <c r="O1140" s="72">
        <f t="shared" si="204"/>
        <v>125</v>
      </c>
      <c r="P1140" s="72">
        <v>137.5</v>
      </c>
      <c r="Q1140" s="78">
        <f t="shared" si="205"/>
        <v>34</v>
      </c>
      <c r="R1140" s="6">
        <f t="shared" si="198"/>
        <v>136</v>
      </c>
    </row>
    <row r="1141" spans="1:18" ht="24" customHeight="1" outlineLevel="1">
      <c r="A1141" s="16"/>
      <c r="B1141" s="16"/>
      <c r="C1141" s="301"/>
      <c r="D1141" s="25" t="s">
        <v>815</v>
      </c>
      <c r="E1141" s="26" t="s">
        <v>983</v>
      </c>
      <c r="F1141" s="17"/>
      <c r="G1141" s="17"/>
      <c r="H1141" s="17"/>
      <c r="I1141" s="17"/>
      <c r="J1141" s="17"/>
      <c r="K1141" s="17"/>
      <c r="L1141" s="49">
        <v>150</v>
      </c>
      <c r="M1141" s="18">
        <v>60</v>
      </c>
      <c r="N1141" s="18">
        <v>20</v>
      </c>
      <c r="O1141" s="72">
        <f t="shared" si="204"/>
        <v>230</v>
      </c>
      <c r="P1141" s="72">
        <v>253.00000000000003</v>
      </c>
      <c r="Q1141" s="78">
        <f t="shared" si="205"/>
        <v>63</v>
      </c>
      <c r="R1141" s="6">
        <f t="shared" si="198"/>
        <v>252</v>
      </c>
    </row>
    <row r="1142" spans="1:18" ht="24" customHeight="1" outlineLevel="1">
      <c r="A1142" s="16"/>
      <c r="B1142" s="16"/>
      <c r="C1142" s="301"/>
      <c r="D1142" s="25" t="s">
        <v>816</v>
      </c>
      <c r="E1142" s="26" t="s">
        <v>983</v>
      </c>
      <c r="F1142" s="17"/>
      <c r="G1142" s="17"/>
      <c r="H1142" s="17"/>
      <c r="I1142" s="17"/>
      <c r="J1142" s="17"/>
      <c r="K1142" s="17"/>
      <c r="L1142" s="49">
        <v>140</v>
      </c>
      <c r="M1142" s="18">
        <v>30</v>
      </c>
      <c r="N1142" s="18">
        <v>20</v>
      </c>
      <c r="O1142" s="72">
        <f t="shared" si="204"/>
        <v>190</v>
      </c>
      <c r="P1142" s="72">
        <v>209.00000000000003</v>
      </c>
      <c r="Q1142" s="78">
        <f t="shared" si="205"/>
        <v>52</v>
      </c>
      <c r="R1142" s="6">
        <f t="shared" si="198"/>
        <v>208</v>
      </c>
    </row>
    <row r="1143" spans="1:18" ht="24" customHeight="1" outlineLevel="1">
      <c r="A1143" s="16"/>
      <c r="B1143" s="16"/>
      <c r="C1143" s="301"/>
      <c r="D1143" s="25" t="s">
        <v>820</v>
      </c>
      <c r="E1143" s="26" t="s">
        <v>983</v>
      </c>
      <c r="F1143" s="17"/>
      <c r="G1143" s="17"/>
      <c r="H1143" s="17"/>
      <c r="I1143" s="17"/>
      <c r="J1143" s="17"/>
      <c r="K1143" s="17"/>
      <c r="L1143" s="49">
        <v>150</v>
      </c>
      <c r="M1143" s="18">
        <v>60</v>
      </c>
      <c r="N1143" s="18">
        <v>20</v>
      </c>
      <c r="O1143" s="72">
        <f t="shared" si="204"/>
        <v>230</v>
      </c>
      <c r="P1143" s="72">
        <v>253.00000000000003</v>
      </c>
      <c r="Q1143" s="78">
        <f t="shared" si="205"/>
        <v>63</v>
      </c>
      <c r="R1143" s="6">
        <f t="shared" si="198"/>
        <v>252</v>
      </c>
    </row>
    <row r="1144" spans="1:18" ht="24" customHeight="1" outlineLevel="1">
      <c r="A1144" s="16"/>
      <c r="B1144" s="16"/>
      <c r="C1144" s="301"/>
      <c r="D1144" s="25" t="s">
        <v>821</v>
      </c>
      <c r="E1144" s="26" t="s">
        <v>983</v>
      </c>
      <c r="F1144" s="17"/>
      <c r="G1144" s="17"/>
      <c r="H1144" s="17"/>
      <c r="I1144" s="17"/>
      <c r="J1144" s="17"/>
      <c r="K1144" s="17"/>
      <c r="L1144" s="49">
        <v>125</v>
      </c>
      <c r="M1144" s="18">
        <v>50</v>
      </c>
      <c r="N1144" s="18">
        <v>20</v>
      </c>
      <c r="O1144" s="72">
        <f t="shared" si="204"/>
        <v>195</v>
      </c>
      <c r="P1144" s="72">
        <v>214.50000000000003</v>
      </c>
      <c r="Q1144" s="78">
        <f t="shared" si="205"/>
        <v>53</v>
      </c>
      <c r="R1144" s="6">
        <f t="shared" si="198"/>
        <v>212</v>
      </c>
    </row>
    <row r="1145" spans="1:18" ht="24" customHeight="1" outlineLevel="1">
      <c r="A1145" s="16"/>
      <c r="B1145" s="16"/>
      <c r="C1145" s="301"/>
      <c r="D1145" s="25" t="s">
        <v>823</v>
      </c>
      <c r="E1145" s="26" t="s">
        <v>983</v>
      </c>
      <c r="F1145" s="17"/>
      <c r="G1145" s="17"/>
      <c r="H1145" s="17"/>
      <c r="I1145" s="17"/>
      <c r="J1145" s="17"/>
      <c r="K1145" s="17"/>
      <c r="L1145" s="49">
        <v>105</v>
      </c>
      <c r="M1145" s="18">
        <v>15</v>
      </c>
      <c r="N1145" s="18">
        <v>10</v>
      </c>
      <c r="O1145" s="72">
        <f t="shared" si="204"/>
        <v>130</v>
      </c>
      <c r="P1145" s="72">
        <v>143</v>
      </c>
      <c r="Q1145" s="78">
        <f t="shared" si="205"/>
        <v>35</v>
      </c>
      <c r="R1145" s="6">
        <f t="shared" si="198"/>
        <v>140</v>
      </c>
    </row>
    <row r="1146" spans="1:18" ht="24" customHeight="1" outlineLevel="1">
      <c r="A1146" s="16"/>
      <c r="B1146" s="16"/>
      <c r="C1146" s="301"/>
      <c r="D1146" s="25" t="s">
        <v>824</v>
      </c>
      <c r="E1146" s="26" t="s">
        <v>983</v>
      </c>
      <c r="F1146" s="17"/>
      <c r="G1146" s="17"/>
      <c r="H1146" s="17"/>
      <c r="I1146" s="17"/>
      <c r="J1146" s="17"/>
      <c r="K1146" s="17"/>
      <c r="L1146" s="49">
        <v>150</v>
      </c>
      <c r="M1146" s="18">
        <v>60</v>
      </c>
      <c r="N1146" s="18">
        <v>10</v>
      </c>
      <c r="O1146" s="72">
        <f t="shared" si="204"/>
        <v>220</v>
      </c>
      <c r="P1146" s="72">
        <v>242.00000000000003</v>
      </c>
      <c r="Q1146" s="78">
        <f t="shared" si="205"/>
        <v>60</v>
      </c>
      <c r="R1146" s="6">
        <f t="shared" si="198"/>
        <v>240</v>
      </c>
    </row>
    <row r="1147" spans="1:18" ht="24" customHeight="1" outlineLevel="1">
      <c r="A1147" s="16"/>
      <c r="B1147" s="16"/>
      <c r="C1147" s="301"/>
      <c r="D1147" s="25" t="s">
        <v>825</v>
      </c>
      <c r="E1147" s="26" t="s">
        <v>983</v>
      </c>
      <c r="F1147" s="17"/>
      <c r="G1147" s="17"/>
      <c r="H1147" s="17"/>
      <c r="I1147" s="17"/>
      <c r="J1147" s="17"/>
      <c r="K1147" s="17"/>
      <c r="L1147" s="49">
        <v>100</v>
      </c>
      <c r="M1147" s="18">
        <v>30</v>
      </c>
      <c r="N1147" s="18">
        <v>10</v>
      </c>
      <c r="O1147" s="72">
        <f t="shared" si="204"/>
        <v>140</v>
      </c>
      <c r="P1147" s="72">
        <v>154</v>
      </c>
      <c r="Q1147" s="78">
        <f t="shared" si="205"/>
        <v>38</v>
      </c>
      <c r="R1147" s="6">
        <f t="shared" si="198"/>
        <v>152</v>
      </c>
    </row>
    <row r="1148" spans="1:18" ht="24" customHeight="1" outlineLevel="1">
      <c r="A1148" s="16"/>
      <c r="B1148" s="16"/>
      <c r="C1148" s="301"/>
      <c r="D1148" s="25" t="s">
        <v>827</v>
      </c>
      <c r="E1148" s="26" t="s">
        <v>983</v>
      </c>
      <c r="F1148" s="17"/>
      <c r="G1148" s="17"/>
      <c r="H1148" s="17"/>
      <c r="I1148" s="17"/>
      <c r="J1148" s="17"/>
      <c r="K1148" s="17"/>
      <c r="L1148" s="49">
        <v>63</v>
      </c>
      <c r="M1148" s="18">
        <v>20</v>
      </c>
      <c r="N1148" s="18">
        <v>10</v>
      </c>
      <c r="O1148" s="72">
        <f t="shared" si="204"/>
        <v>93</v>
      </c>
      <c r="P1148" s="72">
        <v>102.30000000000001</v>
      </c>
      <c r="Q1148" s="78">
        <f t="shared" si="205"/>
        <v>25</v>
      </c>
      <c r="R1148" s="6">
        <f t="shared" si="198"/>
        <v>100</v>
      </c>
    </row>
    <row r="1149" spans="1:18" ht="24" customHeight="1" outlineLevel="1">
      <c r="A1149" s="16"/>
      <c r="B1149" s="16"/>
      <c r="C1149" s="301"/>
      <c r="D1149" s="25" t="s">
        <v>826</v>
      </c>
      <c r="E1149" s="26" t="s">
        <v>986</v>
      </c>
      <c r="F1149" s="17"/>
      <c r="G1149" s="17"/>
      <c r="H1149" s="17"/>
      <c r="I1149" s="17"/>
      <c r="J1149" s="17"/>
      <c r="K1149" s="17"/>
      <c r="L1149" s="49">
        <v>81</v>
      </c>
      <c r="M1149" s="18">
        <v>30</v>
      </c>
      <c r="N1149" s="18">
        <v>10</v>
      </c>
      <c r="O1149" s="72">
        <f t="shared" si="204"/>
        <v>121</v>
      </c>
      <c r="P1149" s="72">
        <v>133.10000000000002</v>
      </c>
      <c r="Q1149" s="78">
        <f t="shared" si="205"/>
        <v>33</v>
      </c>
      <c r="R1149" s="6">
        <f t="shared" si="198"/>
        <v>132</v>
      </c>
    </row>
    <row r="1150" spans="1:18" ht="24" customHeight="1" outlineLevel="1">
      <c r="A1150" s="16"/>
      <c r="B1150" s="16"/>
      <c r="C1150" s="301"/>
      <c r="D1150" s="290" t="s">
        <v>977</v>
      </c>
      <c r="E1150" s="291"/>
      <c r="F1150" s="291"/>
      <c r="G1150" s="291"/>
      <c r="H1150" s="291"/>
      <c r="I1150" s="291"/>
      <c r="J1150" s="291"/>
      <c r="K1150" s="291"/>
      <c r="L1150" s="291"/>
      <c r="M1150" s="291"/>
      <c r="N1150" s="291"/>
      <c r="O1150" s="291"/>
      <c r="P1150" s="291"/>
      <c r="Q1150" s="291"/>
      <c r="R1150" s="6">
        <f t="shared" si="198"/>
        <v>0</v>
      </c>
    </row>
    <row r="1151" spans="1:18" ht="24" customHeight="1" outlineLevel="1">
      <c r="A1151" s="16"/>
      <c r="B1151" s="16"/>
      <c r="C1151" s="301"/>
      <c r="D1151" s="25" t="s">
        <v>1066</v>
      </c>
      <c r="E1151" s="75" t="s">
        <v>1139</v>
      </c>
      <c r="F1151" s="17"/>
      <c r="G1151" s="17"/>
      <c r="H1151" s="17"/>
      <c r="I1151" s="17"/>
      <c r="J1151" s="17"/>
      <c r="K1151" s="17"/>
      <c r="L1151" s="49">
        <v>50</v>
      </c>
      <c r="M1151" s="18"/>
      <c r="N1151" s="18"/>
      <c r="O1151" s="72">
        <f>SUM(L1151:N1151)</f>
        <v>50</v>
      </c>
      <c r="P1151" s="72">
        <v>55.000000000000007</v>
      </c>
      <c r="Q1151" s="78">
        <f>ROUNDDOWN(P1151/4,0)</f>
        <v>13</v>
      </c>
      <c r="R1151" s="6">
        <f t="shared" si="198"/>
        <v>52</v>
      </c>
    </row>
    <row r="1152" spans="1:18" ht="24" customHeight="1" outlineLevel="1">
      <c r="A1152" s="16"/>
      <c r="B1152" s="16"/>
      <c r="C1152" s="301"/>
      <c r="D1152" s="25" t="s">
        <v>1067</v>
      </c>
      <c r="E1152" s="75" t="s">
        <v>1139</v>
      </c>
      <c r="F1152" s="17"/>
      <c r="G1152" s="17"/>
      <c r="H1152" s="17"/>
      <c r="I1152" s="17"/>
      <c r="J1152" s="17"/>
      <c r="K1152" s="17"/>
      <c r="L1152" s="49">
        <v>75</v>
      </c>
      <c r="M1152" s="18"/>
      <c r="N1152" s="18"/>
      <c r="O1152" s="72">
        <f>SUM(L1152:N1152)</f>
        <v>75</v>
      </c>
      <c r="P1152" s="72">
        <v>82.5</v>
      </c>
      <c r="Q1152" s="78">
        <f>ROUNDDOWN(P1152/4,0)</f>
        <v>20</v>
      </c>
      <c r="R1152" s="6">
        <f t="shared" si="198"/>
        <v>80</v>
      </c>
    </row>
    <row r="1153" spans="1:18" ht="24" customHeight="1" outlineLevel="1">
      <c r="A1153" s="16"/>
      <c r="B1153" s="16"/>
      <c r="C1153" s="301"/>
      <c r="D1153" s="292" t="s">
        <v>978</v>
      </c>
      <c r="E1153" s="293"/>
      <c r="F1153" s="293"/>
      <c r="G1153" s="293"/>
      <c r="H1153" s="293"/>
      <c r="I1153" s="293"/>
      <c r="J1153" s="293"/>
      <c r="K1153" s="293"/>
      <c r="L1153" s="293"/>
      <c r="M1153" s="293"/>
      <c r="N1153" s="293"/>
      <c r="O1153" s="293"/>
      <c r="P1153" s="293"/>
      <c r="Q1153" s="293"/>
      <c r="R1153" s="6">
        <f t="shared" si="198"/>
        <v>0</v>
      </c>
    </row>
    <row r="1154" spans="1:18" ht="24" customHeight="1" outlineLevel="1">
      <c r="A1154" s="16"/>
      <c r="B1154" s="16"/>
      <c r="C1154" s="302"/>
      <c r="D1154" s="31" t="s">
        <v>44</v>
      </c>
      <c r="E1154" s="26" t="s">
        <v>1197</v>
      </c>
      <c r="F1154" s="73"/>
      <c r="G1154" s="73"/>
      <c r="H1154" s="73"/>
      <c r="I1154" s="73"/>
      <c r="J1154" s="73"/>
      <c r="K1154" s="73"/>
      <c r="L1154" s="73"/>
      <c r="M1154" s="18"/>
      <c r="N1154" s="18"/>
      <c r="O1154" s="72">
        <v>0</v>
      </c>
      <c r="P1154" s="72">
        <v>0</v>
      </c>
      <c r="Q1154" s="72">
        <v>0</v>
      </c>
      <c r="R1154" s="6">
        <f t="shared" si="198"/>
        <v>0</v>
      </c>
    </row>
    <row r="1155" spans="1:18" ht="47.25" customHeight="1">
      <c r="A1155" s="16"/>
      <c r="B1155" s="16"/>
      <c r="C1155" s="91" t="s">
        <v>981</v>
      </c>
      <c r="D1155" s="91" t="s">
        <v>45</v>
      </c>
      <c r="E1155" s="89"/>
      <c r="F1155" s="37">
        <f t="shared" ref="F1155:O1155" si="206">SUM(F1130:F1154)</f>
        <v>0</v>
      </c>
      <c r="G1155" s="37">
        <f t="shared" si="206"/>
        <v>0</v>
      </c>
      <c r="H1155" s="37">
        <f t="shared" si="206"/>
        <v>0</v>
      </c>
      <c r="I1155" s="37">
        <f t="shared" si="206"/>
        <v>0</v>
      </c>
      <c r="J1155" s="37">
        <f t="shared" si="206"/>
        <v>0</v>
      </c>
      <c r="K1155" s="37">
        <f t="shared" si="206"/>
        <v>0</v>
      </c>
      <c r="L1155" s="37">
        <f t="shared" si="206"/>
        <v>3900</v>
      </c>
      <c r="M1155" s="37">
        <f t="shared" si="206"/>
        <v>830</v>
      </c>
      <c r="N1155" s="37">
        <f t="shared" si="206"/>
        <v>280</v>
      </c>
      <c r="O1155" s="37">
        <f t="shared" si="206"/>
        <v>5010</v>
      </c>
      <c r="P1155" s="37">
        <v>5511.0000000000009</v>
      </c>
      <c r="Q1155" s="37">
        <f>SUM(Q1130:Q1154)</f>
        <v>1369</v>
      </c>
      <c r="R1155" s="6">
        <f t="shared" si="198"/>
        <v>5476</v>
      </c>
    </row>
    <row r="1156" spans="1:18" ht="24" customHeight="1" outlineLevel="1">
      <c r="A1156" s="16"/>
      <c r="B1156" s="16"/>
      <c r="C1156" s="300" t="s">
        <v>828</v>
      </c>
      <c r="D1156" s="15" t="s">
        <v>829</v>
      </c>
      <c r="E1156" s="26"/>
      <c r="F1156" s="17"/>
      <c r="G1156" s="17"/>
      <c r="H1156" s="17"/>
      <c r="I1156" s="17"/>
      <c r="J1156" s="17"/>
      <c r="K1156" s="17"/>
      <c r="L1156" s="49">
        <v>200</v>
      </c>
      <c r="M1156" s="18"/>
      <c r="N1156" s="18"/>
      <c r="O1156" s="72">
        <f>SUM(F1156:N1156)</f>
        <v>200</v>
      </c>
      <c r="P1156" s="72">
        <v>220.00000000000003</v>
      </c>
      <c r="Q1156" s="78">
        <f>ROUNDDOWN(P1156/4,0)</f>
        <v>55</v>
      </c>
      <c r="R1156" s="6">
        <f t="shared" si="198"/>
        <v>220</v>
      </c>
    </row>
    <row r="1157" spans="1:18" ht="24" customHeight="1" outlineLevel="1">
      <c r="A1157" s="16"/>
      <c r="B1157" s="16"/>
      <c r="C1157" s="301"/>
      <c r="D1157" s="288" t="s">
        <v>976</v>
      </c>
      <c r="E1157" s="289"/>
      <c r="F1157" s="289"/>
      <c r="G1157" s="289"/>
      <c r="H1157" s="289"/>
      <c r="I1157" s="289"/>
      <c r="J1157" s="289"/>
      <c r="K1157" s="289"/>
      <c r="L1157" s="289"/>
      <c r="M1157" s="289"/>
      <c r="N1157" s="289"/>
      <c r="O1157" s="289"/>
      <c r="P1157" s="289"/>
      <c r="Q1157" s="289"/>
      <c r="R1157" s="6">
        <f t="shared" si="198"/>
        <v>0</v>
      </c>
    </row>
    <row r="1158" spans="1:18" ht="24" customHeight="1" outlineLevel="1">
      <c r="A1158" s="16"/>
      <c r="B1158" s="16"/>
      <c r="C1158" s="301"/>
      <c r="D1158" s="25" t="s">
        <v>828</v>
      </c>
      <c r="E1158" s="26" t="s">
        <v>32</v>
      </c>
      <c r="F1158" s="17"/>
      <c r="G1158" s="17"/>
      <c r="H1158" s="17"/>
      <c r="I1158" s="17"/>
      <c r="J1158" s="17"/>
      <c r="K1158" s="17"/>
      <c r="L1158" s="49">
        <v>945</v>
      </c>
      <c r="M1158" s="18">
        <v>70</v>
      </c>
      <c r="N1158" s="18">
        <v>60</v>
      </c>
      <c r="O1158" s="72">
        <f t="shared" ref="O1158:O1165" si="207">SUM(L1158:N1158)</f>
        <v>1075</v>
      </c>
      <c r="P1158" s="72">
        <v>1182.5</v>
      </c>
      <c r="Q1158" s="78">
        <f t="shared" ref="Q1158:Q1165" si="208">ROUNDDOWN(P1158/4,0)</f>
        <v>295</v>
      </c>
      <c r="R1158" s="6">
        <f t="shared" si="198"/>
        <v>1180</v>
      </c>
    </row>
    <row r="1159" spans="1:18" ht="24" customHeight="1" outlineLevel="1">
      <c r="A1159" s="16"/>
      <c r="B1159" s="16"/>
      <c r="C1159" s="301"/>
      <c r="D1159" s="25" t="s">
        <v>833</v>
      </c>
      <c r="E1159" s="26" t="s">
        <v>984</v>
      </c>
      <c r="F1159" s="17"/>
      <c r="G1159" s="17"/>
      <c r="H1159" s="17"/>
      <c r="I1159" s="17"/>
      <c r="J1159" s="17"/>
      <c r="K1159" s="17"/>
      <c r="L1159" s="49">
        <v>147</v>
      </c>
      <c r="M1159" s="18">
        <v>25</v>
      </c>
      <c r="N1159" s="18">
        <v>20</v>
      </c>
      <c r="O1159" s="72">
        <f t="shared" si="207"/>
        <v>192</v>
      </c>
      <c r="P1159" s="72">
        <v>211.20000000000002</v>
      </c>
      <c r="Q1159" s="78">
        <f t="shared" si="208"/>
        <v>52</v>
      </c>
      <c r="R1159" s="6">
        <f t="shared" si="198"/>
        <v>208</v>
      </c>
    </row>
    <row r="1160" spans="1:18" ht="24" customHeight="1" outlineLevel="1">
      <c r="A1160" s="16"/>
      <c r="B1160" s="16"/>
      <c r="C1160" s="301"/>
      <c r="D1160" s="25" t="s">
        <v>830</v>
      </c>
      <c r="E1160" s="26" t="s">
        <v>983</v>
      </c>
      <c r="F1160" s="17"/>
      <c r="G1160" s="17"/>
      <c r="H1160" s="17"/>
      <c r="I1160" s="17"/>
      <c r="J1160" s="17"/>
      <c r="K1160" s="17"/>
      <c r="L1160" s="49">
        <v>170</v>
      </c>
      <c r="M1160" s="18">
        <v>60</v>
      </c>
      <c r="N1160" s="18">
        <v>30</v>
      </c>
      <c r="O1160" s="72">
        <f t="shared" si="207"/>
        <v>260</v>
      </c>
      <c r="P1160" s="72">
        <v>286</v>
      </c>
      <c r="Q1160" s="78">
        <f t="shared" si="208"/>
        <v>71</v>
      </c>
      <c r="R1160" s="6">
        <f t="shared" ref="R1160:R1223" si="209">Q1160*4</f>
        <v>284</v>
      </c>
    </row>
    <row r="1161" spans="1:18" ht="24" customHeight="1" outlineLevel="1">
      <c r="A1161" s="16"/>
      <c r="B1161" s="16"/>
      <c r="C1161" s="301"/>
      <c r="D1161" s="25" t="s">
        <v>832</v>
      </c>
      <c r="E1161" s="26" t="s">
        <v>983</v>
      </c>
      <c r="F1161" s="17"/>
      <c r="G1161" s="17"/>
      <c r="H1161" s="17"/>
      <c r="I1161" s="17"/>
      <c r="J1161" s="17"/>
      <c r="K1161" s="17"/>
      <c r="L1161" s="49">
        <v>162</v>
      </c>
      <c r="M1161" s="18">
        <v>35</v>
      </c>
      <c r="N1161" s="18">
        <v>30</v>
      </c>
      <c r="O1161" s="72">
        <f t="shared" si="207"/>
        <v>227</v>
      </c>
      <c r="P1161" s="72">
        <v>249.70000000000002</v>
      </c>
      <c r="Q1161" s="78">
        <f t="shared" si="208"/>
        <v>62</v>
      </c>
      <c r="R1161" s="6">
        <f t="shared" si="209"/>
        <v>248</v>
      </c>
    </row>
    <row r="1162" spans="1:18" ht="24" customHeight="1" outlineLevel="1">
      <c r="A1162" s="16"/>
      <c r="B1162" s="16"/>
      <c r="C1162" s="301"/>
      <c r="D1162" s="25" t="s">
        <v>834</v>
      </c>
      <c r="E1162" s="26" t="s">
        <v>983</v>
      </c>
      <c r="F1162" s="17"/>
      <c r="G1162" s="17"/>
      <c r="H1162" s="17"/>
      <c r="I1162" s="17"/>
      <c r="J1162" s="17"/>
      <c r="K1162" s="17"/>
      <c r="L1162" s="49">
        <v>110</v>
      </c>
      <c r="M1162" s="18">
        <v>39</v>
      </c>
      <c r="N1162" s="18">
        <v>40</v>
      </c>
      <c r="O1162" s="72">
        <f t="shared" si="207"/>
        <v>189</v>
      </c>
      <c r="P1162" s="72">
        <v>207.9</v>
      </c>
      <c r="Q1162" s="78">
        <f t="shared" si="208"/>
        <v>51</v>
      </c>
      <c r="R1162" s="6">
        <f t="shared" si="209"/>
        <v>204</v>
      </c>
    </row>
    <row r="1163" spans="1:18" ht="24" customHeight="1" outlineLevel="1">
      <c r="A1163" s="16"/>
      <c r="B1163" s="16"/>
      <c r="C1163" s="301"/>
      <c r="D1163" s="25" t="s">
        <v>835</v>
      </c>
      <c r="E1163" s="26" t="s">
        <v>983</v>
      </c>
      <c r="F1163" s="17"/>
      <c r="G1163" s="17"/>
      <c r="H1163" s="17"/>
      <c r="I1163" s="17"/>
      <c r="J1163" s="17"/>
      <c r="K1163" s="17"/>
      <c r="L1163" s="49">
        <v>120</v>
      </c>
      <c r="M1163" s="18">
        <v>25</v>
      </c>
      <c r="N1163" s="18">
        <v>25</v>
      </c>
      <c r="O1163" s="72">
        <f t="shared" si="207"/>
        <v>170</v>
      </c>
      <c r="P1163" s="72">
        <v>187.00000000000003</v>
      </c>
      <c r="Q1163" s="78">
        <f t="shared" si="208"/>
        <v>46</v>
      </c>
      <c r="R1163" s="6">
        <f t="shared" si="209"/>
        <v>184</v>
      </c>
    </row>
    <row r="1164" spans="1:18" ht="24" customHeight="1" outlineLevel="1">
      <c r="A1164" s="16"/>
      <c r="B1164" s="16"/>
      <c r="C1164" s="301"/>
      <c r="D1164" s="25" t="s">
        <v>836</v>
      </c>
      <c r="E1164" s="26" t="s">
        <v>983</v>
      </c>
      <c r="F1164" s="17"/>
      <c r="G1164" s="17"/>
      <c r="H1164" s="17"/>
      <c r="I1164" s="17"/>
      <c r="J1164" s="17"/>
      <c r="K1164" s="17"/>
      <c r="L1164" s="49">
        <v>160</v>
      </c>
      <c r="M1164" s="18">
        <v>30</v>
      </c>
      <c r="N1164" s="18">
        <v>20</v>
      </c>
      <c r="O1164" s="72">
        <f t="shared" si="207"/>
        <v>210</v>
      </c>
      <c r="P1164" s="72">
        <v>231.00000000000003</v>
      </c>
      <c r="Q1164" s="78">
        <f t="shared" si="208"/>
        <v>57</v>
      </c>
      <c r="R1164" s="6">
        <f t="shared" si="209"/>
        <v>228</v>
      </c>
    </row>
    <row r="1165" spans="1:18" ht="24" customHeight="1" outlineLevel="1">
      <c r="A1165" s="16"/>
      <c r="B1165" s="16"/>
      <c r="C1165" s="301"/>
      <c r="D1165" s="25" t="s">
        <v>831</v>
      </c>
      <c r="E1165" s="26" t="s">
        <v>986</v>
      </c>
      <c r="F1165" s="17"/>
      <c r="G1165" s="17"/>
      <c r="H1165" s="17"/>
      <c r="I1165" s="17"/>
      <c r="J1165" s="17"/>
      <c r="K1165" s="17"/>
      <c r="L1165" s="49">
        <v>155</v>
      </c>
      <c r="M1165" s="18">
        <v>50</v>
      </c>
      <c r="N1165" s="18">
        <v>20</v>
      </c>
      <c r="O1165" s="72">
        <f t="shared" si="207"/>
        <v>225</v>
      </c>
      <c r="P1165" s="72">
        <v>247.50000000000003</v>
      </c>
      <c r="Q1165" s="78">
        <f t="shared" si="208"/>
        <v>61</v>
      </c>
      <c r="R1165" s="6">
        <f t="shared" si="209"/>
        <v>244</v>
      </c>
    </row>
    <row r="1166" spans="1:18" ht="24" customHeight="1" outlineLevel="1">
      <c r="A1166" s="16"/>
      <c r="B1166" s="16"/>
      <c r="C1166" s="301"/>
      <c r="D1166" s="292" t="s">
        <v>978</v>
      </c>
      <c r="E1166" s="293"/>
      <c r="F1166" s="293"/>
      <c r="G1166" s="293"/>
      <c r="H1166" s="293"/>
      <c r="I1166" s="293"/>
      <c r="J1166" s="293"/>
      <c r="K1166" s="293"/>
      <c r="L1166" s="293"/>
      <c r="M1166" s="293"/>
      <c r="N1166" s="293"/>
      <c r="O1166" s="293"/>
      <c r="P1166" s="293"/>
      <c r="Q1166" s="293"/>
      <c r="R1166" s="6">
        <f t="shared" si="209"/>
        <v>0</v>
      </c>
    </row>
    <row r="1167" spans="1:18" ht="24" customHeight="1" outlineLevel="1">
      <c r="A1167" s="16"/>
      <c r="B1167" s="16"/>
      <c r="C1167" s="302"/>
      <c r="D1167" s="15" t="s">
        <v>44</v>
      </c>
      <c r="E1167" s="26" t="s">
        <v>1197</v>
      </c>
      <c r="F1167" s="73"/>
      <c r="G1167" s="73"/>
      <c r="H1167" s="73"/>
      <c r="I1167" s="73"/>
      <c r="J1167" s="73"/>
      <c r="K1167" s="73"/>
      <c r="L1167" s="73"/>
      <c r="M1167" s="18"/>
      <c r="N1167" s="18"/>
      <c r="O1167" s="72">
        <v>0</v>
      </c>
      <c r="P1167" s="72">
        <v>0</v>
      </c>
      <c r="Q1167" s="72">
        <v>0</v>
      </c>
      <c r="R1167" s="6">
        <f t="shared" si="209"/>
        <v>0</v>
      </c>
    </row>
    <row r="1168" spans="1:18" ht="24" customHeight="1">
      <c r="A1168" s="16"/>
      <c r="B1168" s="16"/>
      <c r="C1168" s="91" t="s">
        <v>828</v>
      </c>
      <c r="D1168" s="91" t="s">
        <v>45</v>
      </c>
      <c r="E1168" s="89"/>
      <c r="F1168" s="37">
        <f t="shared" ref="F1168:O1168" si="210">SUM(F1156:F1167)</f>
        <v>0</v>
      </c>
      <c r="G1168" s="37">
        <f t="shared" si="210"/>
        <v>0</v>
      </c>
      <c r="H1168" s="37">
        <f t="shared" si="210"/>
        <v>0</v>
      </c>
      <c r="I1168" s="37">
        <f t="shared" si="210"/>
        <v>0</v>
      </c>
      <c r="J1168" s="37">
        <f t="shared" si="210"/>
        <v>0</v>
      </c>
      <c r="K1168" s="37">
        <f t="shared" si="210"/>
        <v>0</v>
      </c>
      <c r="L1168" s="37">
        <f t="shared" si="210"/>
        <v>2169</v>
      </c>
      <c r="M1168" s="37">
        <f t="shared" si="210"/>
        <v>334</v>
      </c>
      <c r="N1168" s="37">
        <f t="shared" si="210"/>
        <v>245</v>
      </c>
      <c r="O1168" s="37">
        <f t="shared" si="210"/>
        <v>2748</v>
      </c>
      <c r="P1168" s="37">
        <v>3022.8</v>
      </c>
      <c r="Q1168" s="37">
        <f>SUM(Q1156:Q1167)</f>
        <v>750</v>
      </c>
      <c r="R1168" s="6">
        <f t="shared" si="209"/>
        <v>3000</v>
      </c>
    </row>
    <row r="1169" spans="1:18" ht="24" customHeight="1" outlineLevel="1">
      <c r="A1169" s="16"/>
      <c r="B1169" s="16"/>
      <c r="C1169" s="300" t="s">
        <v>837</v>
      </c>
      <c r="D1169" s="15" t="s">
        <v>838</v>
      </c>
      <c r="E1169" s="26"/>
      <c r="F1169" s="17"/>
      <c r="G1169" s="17"/>
      <c r="H1169" s="17"/>
      <c r="I1169" s="17"/>
      <c r="J1169" s="17"/>
      <c r="K1169" s="17"/>
      <c r="L1169" s="49">
        <v>120</v>
      </c>
      <c r="M1169" s="18"/>
      <c r="N1169" s="18"/>
      <c r="O1169" s="72">
        <f>SUM(F1169:N1169)</f>
        <v>120</v>
      </c>
      <c r="P1169" s="72">
        <v>132</v>
      </c>
      <c r="Q1169" s="78">
        <f>ROUNDDOWN(P1169/4,0)</f>
        <v>33</v>
      </c>
      <c r="R1169" s="6">
        <f t="shared" si="209"/>
        <v>132</v>
      </c>
    </row>
    <row r="1170" spans="1:18" ht="24" customHeight="1" outlineLevel="1">
      <c r="A1170" s="16"/>
      <c r="B1170" s="16"/>
      <c r="C1170" s="301"/>
      <c r="D1170" s="288" t="s">
        <v>976</v>
      </c>
      <c r="E1170" s="289"/>
      <c r="F1170" s="289"/>
      <c r="G1170" s="289"/>
      <c r="H1170" s="289"/>
      <c r="I1170" s="289"/>
      <c r="J1170" s="289"/>
      <c r="K1170" s="289"/>
      <c r="L1170" s="289"/>
      <c r="M1170" s="289"/>
      <c r="N1170" s="289"/>
      <c r="O1170" s="289"/>
      <c r="P1170" s="289"/>
      <c r="Q1170" s="289"/>
      <c r="R1170" s="6">
        <f t="shared" si="209"/>
        <v>0</v>
      </c>
    </row>
    <row r="1171" spans="1:18" ht="24" customHeight="1" outlineLevel="1" collapsed="1">
      <c r="A1171" s="16"/>
      <c r="B1171" s="16"/>
      <c r="C1171" s="301"/>
      <c r="D1171" s="25" t="s">
        <v>837</v>
      </c>
      <c r="E1171" s="26" t="s">
        <v>32</v>
      </c>
      <c r="F1171" s="17"/>
      <c r="G1171" s="17"/>
      <c r="H1171" s="17"/>
      <c r="I1171" s="17"/>
      <c r="J1171" s="17"/>
      <c r="K1171" s="17"/>
      <c r="L1171" s="49">
        <v>365</v>
      </c>
      <c r="M1171" s="18">
        <v>70</v>
      </c>
      <c r="N1171" s="18">
        <v>50</v>
      </c>
      <c r="O1171" s="72">
        <f t="shared" ref="O1171:O1179" si="211">SUM(L1171:N1171)</f>
        <v>485</v>
      </c>
      <c r="P1171" s="72">
        <v>533.5</v>
      </c>
      <c r="Q1171" s="78">
        <f t="shared" ref="Q1171:Q1179" si="212">ROUNDDOWN(P1171/4,0)</f>
        <v>133</v>
      </c>
      <c r="R1171" s="6">
        <f t="shared" si="209"/>
        <v>532</v>
      </c>
    </row>
    <row r="1172" spans="1:18" ht="24" customHeight="1" outlineLevel="1">
      <c r="A1172" s="16"/>
      <c r="B1172" s="16"/>
      <c r="C1172" s="301"/>
      <c r="D1172" s="25" t="s">
        <v>840</v>
      </c>
      <c r="E1172" s="26" t="s">
        <v>32</v>
      </c>
      <c r="F1172" s="17"/>
      <c r="G1172" s="17"/>
      <c r="H1172" s="17"/>
      <c r="I1172" s="17"/>
      <c r="J1172" s="17"/>
      <c r="K1172" s="17"/>
      <c r="L1172" s="49">
        <v>395</v>
      </c>
      <c r="M1172" s="18">
        <v>45</v>
      </c>
      <c r="N1172" s="18">
        <v>30</v>
      </c>
      <c r="O1172" s="72">
        <f t="shared" si="211"/>
        <v>470</v>
      </c>
      <c r="P1172" s="72">
        <v>517</v>
      </c>
      <c r="Q1172" s="78">
        <f t="shared" si="212"/>
        <v>129</v>
      </c>
      <c r="R1172" s="6">
        <f t="shared" si="209"/>
        <v>516</v>
      </c>
    </row>
    <row r="1173" spans="1:18" ht="24" customHeight="1" outlineLevel="1" collapsed="1">
      <c r="A1173" s="16"/>
      <c r="B1173" s="16"/>
      <c r="C1173" s="301"/>
      <c r="D1173" s="25" t="s">
        <v>1070</v>
      </c>
      <c r="E1173" s="26" t="s">
        <v>983</v>
      </c>
      <c r="F1173" s="17"/>
      <c r="G1173" s="17"/>
      <c r="H1173" s="17"/>
      <c r="I1173" s="17"/>
      <c r="J1173" s="17"/>
      <c r="K1173" s="17"/>
      <c r="L1173" s="49">
        <v>120</v>
      </c>
      <c r="M1173" s="18">
        <v>10</v>
      </c>
      <c r="N1173" s="18">
        <v>10</v>
      </c>
      <c r="O1173" s="72">
        <f t="shared" si="211"/>
        <v>140</v>
      </c>
      <c r="P1173" s="72">
        <v>154</v>
      </c>
      <c r="Q1173" s="78">
        <f t="shared" si="212"/>
        <v>38</v>
      </c>
      <c r="R1173" s="6">
        <f t="shared" si="209"/>
        <v>152</v>
      </c>
    </row>
    <row r="1174" spans="1:18" ht="24" customHeight="1" outlineLevel="1">
      <c r="A1174" s="16"/>
      <c r="B1174" s="16"/>
      <c r="C1174" s="301"/>
      <c r="D1174" s="25" t="s">
        <v>841</v>
      </c>
      <c r="E1174" s="26" t="s">
        <v>983</v>
      </c>
      <c r="F1174" s="17"/>
      <c r="G1174" s="17"/>
      <c r="H1174" s="17"/>
      <c r="I1174" s="17"/>
      <c r="J1174" s="17"/>
      <c r="K1174" s="17"/>
      <c r="L1174" s="49">
        <v>150</v>
      </c>
      <c r="M1174" s="18">
        <v>45</v>
      </c>
      <c r="N1174" s="18">
        <v>50</v>
      </c>
      <c r="O1174" s="72">
        <f t="shared" si="211"/>
        <v>245</v>
      </c>
      <c r="P1174" s="72">
        <v>269.5</v>
      </c>
      <c r="Q1174" s="78">
        <f t="shared" si="212"/>
        <v>67</v>
      </c>
      <c r="R1174" s="6">
        <f t="shared" si="209"/>
        <v>268</v>
      </c>
    </row>
    <row r="1175" spans="1:18" ht="24" customHeight="1" outlineLevel="1">
      <c r="A1175" s="16"/>
      <c r="B1175" s="16"/>
      <c r="C1175" s="301"/>
      <c r="D1175" s="25" t="s">
        <v>842</v>
      </c>
      <c r="E1175" s="26" t="s">
        <v>983</v>
      </c>
      <c r="F1175" s="17"/>
      <c r="G1175" s="17"/>
      <c r="H1175" s="17"/>
      <c r="I1175" s="17"/>
      <c r="J1175" s="17"/>
      <c r="K1175" s="17"/>
      <c r="L1175" s="49">
        <v>150</v>
      </c>
      <c r="M1175" s="18">
        <v>45</v>
      </c>
      <c r="N1175" s="18">
        <v>50</v>
      </c>
      <c r="O1175" s="72">
        <f t="shared" si="211"/>
        <v>245</v>
      </c>
      <c r="P1175" s="72">
        <v>269.5</v>
      </c>
      <c r="Q1175" s="78">
        <f t="shared" si="212"/>
        <v>67</v>
      </c>
      <c r="R1175" s="6">
        <f t="shared" si="209"/>
        <v>268</v>
      </c>
    </row>
    <row r="1176" spans="1:18" ht="24" customHeight="1" outlineLevel="1">
      <c r="A1176" s="16"/>
      <c r="B1176" s="16"/>
      <c r="C1176" s="301"/>
      <c r="D1176" s="25" t="s">
        <v>843</v>
      </c>
      <c r="E1176" s="26" t="s">
        <v>983</v>
      </c>
      <c r="F1176" s="17"/>
      <c r="G1176" s="17"/>
      <c r="H1176" s="17"/>
      <c r="I1176" s="17"/>
      <c r="J1176" s="17"/>
      <c r="K1176" s="17"/>
      <c r="L1176" s="49">
        <v>150</v>
      </c>
      <c r="M1176" s="18">
        <v>30</v>
      </c>
      <c r="N1176" s="18">
        <v>20</v>
      </c>
      <c r="O1176" s="72">
        <f t="shared" si="211"/>
        <v>200</v>
      </c>
      <c r="P1176" s="72">
        <v>220.00000000000003</v>
      </c>
      <c r="Q1176" s="78">
        <f t="shared" si="212"/>
        <v>55</v>
      </c>
      <c r="R1176" s="6">
        <f t="shared" si="209"/>
        <v>220</v>
      </c>
    </row>
    <row r="1177" spans="1:18" ht="24" customHeight="1" outlineLevel="1">
      <c r="A1177" s="16"/>
      <c r="B1177" s="16"/>
      <c r="C1177" s="301"/>
      <c r="D1177" s="25" t="s">
        <v>1069</v>
      </c>
      <c r="E1177" s="26" t="s">
        <v>986</v>
      </c>
      <c r="F1177" s="17"/>
      <c r="G1177" s="17"/>
      <c r="H1177" s="17"/>
      <c r="I1177" s="17"/>
      <c r="J1177" s="17"/>
      <c r="K1177" s="17"/>
      <c r="L1177" s="49">
        <v>150</v>
      </c>
      <c r="M1177" s="18">
        <v>45</v>
      </c>
      <c r="N1177" s="18">
        <v>50</v>
      </c>
      <c r="O1177" s="72">
        <f t="shared" si="211"/>
        <v>245</v>
      </c>
      <c r="P1177" s="72">
        <v>269.5</v>
      </c>
      <c r="Q1177" s="78">
        <f t="shared" si="212"/>
        <v>67</v>
      </c>
      <c r="R1177" s="6">
        <f t="shared" si="209"/>
        <v>268</v>
      </c>
    </row>
    <row r="1178" spans="1:18" ht="24" customHeight="1" outlineLevel="1">
      <c r="A1178" s="16"/>
      <c r="B1178" s="16"/>
      <c r="C1178" s="301"/>
      <c r="D1178" s="25" t="s">
        <v>839</v>
      </c>
      <c r="E1178" s="26" t="s">
        <v>986</v>
      </c>
      <c r="F1178" s="17"/>
      <c r="G1178" s="17"/>
      <c r="H1178" s="17"/>
      <c r="I1178" s="17"/>
      <c r="J1178" s="17"/>
      <c r="K1178" s="17"/>
      <c r="L1178" s="49">
        <v>150</v>
      </c>
      <c r="M1178" s="18">
        <v>40</v>
      </c>
      <c r="N1178" s="18">
        <v>30</v>
      </c>
      <c r="O1178" s="72">
        <f t="shared" si="211"/>
        <v>220</v>
      </c>
      <c r="P1178" s="72">
        <v>242.00000000000003</v>
      </c>
      <c r="Q1178" s="78">
        <f t="shared" si="212"/>
        <v>60</v>
      </c>
      <c r="R1178" s="6">
        <f t="shared" si="209"/>
        <v>240</v>
      </c>
    </row>
    <row r="1179" spans="1:18" ht="24" customHeight="1" outlineLevel="1">
      <c r="A1179" s="16"/>
      <c r="B1179" s="16"/>
      <c r="C1179" s="301"/>
      <c r="D1179" s="25" t="s">
        <v>62</v>
      </c>
      <c r="E1179" s="26" t="s">
        <v>986</v>
      </c>
      <c r="F1179" s="17"/>
      <c r="G1179" s="17"/>
      <c r="H1179" s="17"/>
      <c r="I1179" s="17"/>
      <c r="J1179" s="17"/>
      <c r="K1179" s="17"/>
      <c r="L1179" s="49">
        <v>100</v>
      </c>
      <c r="M1179" s="18">
        <v>10</v>
      </c>
      <c r="N1179" s="18">
        <v>10</v>
      </c>
      <c r="O1179" s="72">
        <f t="shared" si="211"/>
        <v>120</v>
      </c>
      <c r="P1179" s="72">
        <v>132</v>
      </c>
      <c r="Q1179" s="78">
        <f t="shared" si="212"/>
        <v>33</v>
      </c>
      <c r="R1179" s="6">
        <f t="shared" si="209"/>
        <v>132</v>
      </c>
    </row>
    <row r="1180" spans="1:18" ht="24" customHeight="1" outlineLevel="1">
      <c r="A1180" s="16"/>
      <c r="B1180" s="16"/>
      <c r="C1180" s="301"/>
      <c r="D1180" s="290" t="s">
        <v>977</v>
      </c>
      <c r="E1180" s="291"/>
      <c r="F1180" s="291"/>
      <c r="G1180" s="291"/>
      <c r="H1180" s="291"/>
      <c r="I1180" s="291"/>
      <c r="J1180" s="291"/>
      <c r="K1180" s="291"/>
      <c r="L1180" s="291"/>
      <c r="M1180" s="291"/>
      <c r="N1180" s="291"/>
      <c r="O1180" s="291"/>
      <c r="P1180" s="291"/>
      <c r="Q1180" s="291"/>
      <c r="R1180" s="6">
        <f t="shared" si="209"/>
        <v>0</v>
      </c>
    </row>
    <row r="1181" spans="1:18" ht="24" customHeight="1" outlineLevel="1">
      <c r="A1181" s="16"/>
      <c r="B1181" s="16"/>
      <c r="C1181" s="301"/>
      <c r="D1181" s="25" t="s">
        <v>1068</v>
      </c>
      <c r="E1181" s="75" t="s">
        <v>1139</v>
      </c>
      <c r="F1181" s="17"/>
      <c r="G1181" s="17"/>
      <c r="H1181" s="17"/>
      <c r="I1181" s="17"/>
      <c r="J1181" s="17"/>
      <c r="K1181" s="17"/>
      <c r="L1181" s="49">
        <v>50</v>
      </c>
      <c r="M1181" s="18"/>
      <c r="N1181" s="18"/>
      <c r="O1181" s="72">
        <f>SUM(F1181:N1181)</f>
        <v>50</v>
      </c>
      <c r="P1181" s="72">
        <v>55.000000000000007</v>
      </c>
      <c r="Q1181" s="78">
        <f>ROUNDDOWN(P1181/4,0)</f>
        <v>13</v>
      </c>
      <c r="R1181" s="6">
        <f t="shared" si="209"/>
        <v>52</v>
      </c>
    </row>
    <row r="1182" spans="1:18" ht="24" customHeight="1" outlineLevel="1">
      <c r="A1182" s="16"/>
      <c r="B1182" s="16"/>
      <c r="C1182" s="301"/>
      <c r="D1182" s="292" t="s">
        <v>978</v>
      </c>
      <c r="E1182" s="293"/>
      <c r="F1182" s="293"/>
      <c r="G1182" s="293"/>
      <c r="H1182" s="293"/>
      <c r="I1182" s="293"/>
      <c r="J1182" s="293"/>
      <c r="K1182" s="293"/>
      <c r="L1182" s="293"/>
      <c r="M1182" s="293"/>
      <c r="N1182" s="293"/>
      <c r="O1182" s="293"/>
      <c r="P1182" s="293"/>
      <c r="Q1182" s="293"/>
      <c r="R1182" s="6">
        <f t="shared" si="209"/>
        <v>0</v>
      </c>
    </row>
    <row r="1183" spans="1:18" ht="24" customHeight="1" outlineLevel="1">
      <c r="A1183" s="16"/>
      <c r="B1183" s="16"/>
      <c r="C1183" s="302"/>
      <c r="D1183" s="31" t="s">
        <v>44</v>
      </c>
      <c r="E1183" s="26" t="s">
        <v>1197</v>
      </c>
      <c r="F1183" s="73"/>
      <c r="G1183" s="73"/>
      <c r="H1183" s="73"/>
      <c r="I1183" s="73"/>
      <c r="J1183" s="73"/>
      <c r="K1183" s="73"/>
      <c r="L1183" s="73"/>
      <c r="M1183" s="18">
        <v>0</v>
      </c>
      <c r="N1183" s="18">
        <v>35</v>
      </c>
      <c r="O1183" s="72">
        <v>35</v>
      </c>
      <c r="P1183" s="72">
        <v>35</v>
      </c>
      <c r="Q1183" s="78">
        <v>9</v>
      </c>
      <c r="R1183" s="6">
        <f t="shared" si="209"/>
        <v>36</v>
      </c>
    </row>
    <row r="1184" spans="1:18" ht="24" customHeight="1">
      <c r="A1184" s="16"/>
      <c r="B1184" s="16"/>
      <c r="C1184" s="91" t="s">
        <v>837</v>
      </c>
      <c r="D1184" s="91" t="s">
        <v>45</v>
      </c>
      <c r="E1184" s="89"/>
      <c r="F1184" s="37">
        <f t="shared" ref="F1184:O1184" si="213">SUM(F1169:F1183)</f>
        <v>0</v>
      </c>
      <c r="G1184" s="37">
        <f t="shared" si="213"/>
        <v>0</v>
      </c>
      <c r="H1184" s="37">
        <f t="shared" si="213"/>
        <v>0</v>
      </c>
      <c r="I1184" s="37">
        <f t="shared" si="213"/>
        <v>0</v>
      </c>
      <c r="J1184" s="37">
        <f t="shared" si="213"/>
        <v>0</v>
      </c>
      <c r="K1184" s="37">
        <f t="shared" si="213"/>
        <v>0</v>
      </c>
      <c r="L1184" s="37">
        <f t="shared" si="213"/>
        <v>1900</v>
      </c>
      <c r="M1184" s="37">
        <f t="shared" si="213"/>
        <v>340</v>
      </c>
      <c r="N1184" s="37">
        <f t="shared" si="213"/>
        <v>335</v>
      </c>
      <c r="O1184" s="37">
        <f t="shared" si="213"/>
        <v>2575</v>
      </c>
      <c r="P1184" s="37">
        <v>2829</v>
      </c>
      <c r="Q1184" s="37">
        <f>SUM(Q1169:Q1183)</f>
        <v>704</v>
      </c>
      <c r="R1184" s="6">
        <f t="shared" si="209"/>
        <v>2816</v>
      </c>
    </row>
    <row r="1185" spans="1:18" ht="24" customHeight="1" outlineLevel="1">
      <c r="A1185" s="16"/>
      <c r="B1185" s="16"/>
      <c r="C1185" s="297" t="s">
        <v>844</v>
      </c>
      <c r="D1185" s="15" t="s">
        <v>845</v>
      </c>
      <c r="E1185" s="26"/>
      <c r="F1185" s="17">
        <v>3</v>
      </c>
      <c r="G1185" s="17">
        <v>2</v>
      </c>
      <c r="H1185" s="17">
        <v>1</v>
      </c>
      <c r="I1185" s="17">
        <v>0</v>
      </c>
      <c r="J1185" s="17">
        <v>70</v>
      </c>
      <c r="K1185" s="17">
        <v>69</v>
      </c>
      <c r="L1185" s="49">
        <f>SUM(F1185:K1185)</f>
        <v>145</v>
      </c>
      <c r="M1185" s="18">
        <v>20</v>
      </c>
      <c r="N1185" s="18">
        <v>0</v>
      </c>
      <c r="O1185" s="72">
        <f>SUM(L1185:N1185)</f>
        <v>165</v>
      </c>
      <c r="P1185" s="72">
        <v>181.50000000000003</v>
      </c>
      <c r="Q1185" s="78">
        <f>ROUNDDOWN(P1185/4,0)</f>
        <v>45</v>
      </c>
      <c r="R1185" s="6">
        <f t="shared" si="209"/>
        <v>180</v>
      </c>
    </row>
    <row r="1186" spans="1:18" ht="24" customHeight="1" outlineLevel="1">
      <c r="A1186" s="16"/>
      <c r="B1186" s="16"/>
      <c r="C1186" s="298"/>
      <c r="D1186" s="288" t="s">
        <v>976</v>
      </c>
      <c r="E1186" s="289"/>
      <c r="F1186" s="289"/>
      <c r="G1186" s="289"/>
      <c r="H1186" s="289"/>
      <c r="I1186" s="289"/>
      <c r="J1186" s="289"/>
      <c r="K1186" s="289"/>
      <c r="L1186" s="289"/>
      <c r="M1186" s="289"/>
      <c r="N1186" s="289"/>
      <c r="O1186" s="289"/>
      <c r="P1186" s="289"/>
      <c r="Q1186" s="289"/>
      <c r="R1186" s="6">
        <f t="shared" si="209"/>
        <v>0</v>
      </c>
    </row>
    <row r="1187" spans="1:18" ht="23.25" customHeight="1" outlineLevel="1" collapsed="1">
      <c r="A1187" s="16"/>
      <c r="B1187" s="16"/>
      <c r="C1187" s="298"/>
      <c r="D1187" s="25" t="s">
        <v>846</v>
      </c>
      <c r="E1187" s="26" t="s">
        <v>32</v>
      </c>
      <c r="F1187" s="17">
        <v>78</v>
      </c>
      <c r="G1187" s="17">
        <v>282</v>
      </c>
      <c r="H1187" s="17">
        <v>37</v>
      </c>
      <c r="I1187" s="17">
        <v>25</v>
      </c>
      <c r="J1187" s="17">
        <v>35</v>
      </c>
      <c r="K1187" s="17">
        <v>618</v>
      </c>
      <c r="L1187" s="49">
        <f>SUM(F1187:K1187)</f>
        <v>1075</v>
      </c>
      <c r="M1187" s="18">
        <v>30</v>
      </c>
      <c r="N1187" s="18">
        <v>16</v>
      </c>
      <c r="O1187" s="72">
        <f>SUM(L1187:N1187)</f>
        <v>1121</v>
      </c>
      <c r="P1187" s="72">
        <v>1233.1000000000001</v>
      </c>
      <c r="Q1187" s="78">
        <f>ROUNDDOWN(P1187/4,0)</f>
        <v>308</v>
      </c>
      <c r="R1187" s="6">
        <f t="shared" si="209"/>
        <v>1232</v>
      </c>
    </row>
    <row r="1188" spans="1:18" ht="24" customHeight="1" outlineLevel="1">
      <c r="A1188" s="16"/>
      <c r="B1188" s="16"/>
      <c r="C1188" s="298"/>
      <c r="D1188" s="25" t="s">
        <v>847</v>
      </c>
      <c r="E1188" s="26" t="s">
        <v>984</v>
      </c>
      <c r="F1188" s="17">
        <v>18</v>
      </c>
      <c r="G1188" s="17">
        <v>100</v>
      </c>
      <c r="H1188" s="17">
        <v>8</v>
      </c>
      <c r="I1188" s="17">
        <v>0</v>
      </c>
      <c r="J1188" s="17">
        <v>27</v>
      </c>
      <c r="K1188" s="17">
        <v>189</v>
      </c>
      <c r="L1188" s="49">
        <f>SUM(F1188:K1188)</f>
        <v>342</v>
      </c>
      <c r="M1188" s="18">
        <v>10</v>
      </c>
      <c r="N1188" s="18">
        <v>10</v>
      </c>
      <c r="O1188" s="72">
        <f>SUM(L1188:N1188)</f>
        <v>362</v>
      </c>
      <c r="P1188" s="72">
        <v>398.20000000000005</v>
      </c>
      <c r="Q1188" s="78">
        <f>ROUNDDOWN(P1188/4,0)</f>
        <v>99</v>
      </c>
      <c r="R1188" s="6">
        <f t="shared" si="209"/>
        <v>396</v>
      </c>
    </row>
    <row r="1189" spans="1:18" ht="24" customHeight="1" outlineLevel="1">
      <c r="A1189" s="16"/>
      <c r="B1189" s="16"/>
      <c r="C1189" s="298"/>
      <c r="D1189" s="25" t="s">
        <v>848</v>
      </c>
      <c r="E1189" s="26" t="s">
        <v>984</v>
      </c>
      <c r="F1189" s="17">
        <v>13</v>
      </c>
      <c r="G1189" s="17">
        <v>93</v>
      </c>
      <c r="H1189" s="17">
        <v>6</v>
      </c>
      <c r="I1189" s="17">
        <v>0</v>
      </c>
      <c r="J1189" s="17">
        <v>27</v>
      </c>
      <c r="K1189" s="17">
        <v>219</v>
      </c>
      <c r="L1189" s="49">
        <f>SUM(F1189:K1189)</f>
        <v>358</v>
      </c>
      <c r="M1189" s="18">
        <v>30</v>
      </c>
      <c r="N1189" s="18">
        <v>16</v>
      </c>
      <c r="O1189" s="72">
        <f>SUM(L1189:N1189)</f>
        <v>404</v>
      </c>
      <c r="P1189" s="72">
        <v>444.40000000000003</v>
      </c>
      <c r="Q1189" s="78">
        <f>ROUNDDOWN(P1189/4,0)</f>
        <v>111</v>
      </c>
      <c r="R1189" s="6">
        <f t="shared" si="209"/>
        <v>444</v>
      </c>
    </row>
    <row r="1190" spans="1:18" ht="24" customHeight="1" outlineLevel="1">
      <c r="A1190" s="16"/>
      <c r="B1190" s="16"/>
      <c r="C1190" s="298"/>
      <c r="D1190" s="31" t="s">
        <v>1252</v>
      </c>
      <c r="E1190" s="26" t="s">
        <v>1251</v>
      </c>
      <c r="F1190" s="17">
        <v>18</v>
      </c>
      <c r="G1190" s="17">
        <v>110</v>
      </c>
      <c r="H1190" s="17">
        <v>11</v>
      </c>
      <c r="I1190" s="17">
        <v>25</v>
      </c>
      <c r="J1190" s="17">
        <v>4</v>
      </c>
      <c r="K1190" s="17">
        <v>101</v>
      </c>
      <c r="L1190" s="49">
        <f>SUM(F1190:K1190)</f>
        <v>269</v>
      </c>
      <c r="M1190" s="18">
        <v>6</v>
      </c>
      <c r="N1190" s="18">
        <v>0</v>
      </c>
      <c r="O1190" s="72">
        <f>SUM(L1190:N1190)</f>
        <v>275</v>
      </c>
      <c r="P1190" s="72">
        <f>O1190*1.1</f>
        <v>302.5</v>
      </c>
      <c r="Q1190" s="78">
        <f>ROUNDDOWN(P1190/4,0)</f>
        <v>75</v>
      </c>
      <c r="R1190" s="6">
        <f t="shared" si="209"/>
        <v>300</v>
      </c>
    </row>
    <row r="1191" spans="1:18" ht="24" customHeight="1" outlineLevel="1">
      <c r="A1191" s="16"/>
      <c r="B1191" s="16"/>
      <c r="C1191" s="298"/>
      <c r="D1191" s="292" t="s">
        <v>978</v>
      </c>
      <c r="E1191" s="293"/>
      <c r="F1191" s="293"/>
      <c r="G1191" s="293"/>
      <c r="H1191" s="293"/>
      <c r="I1191" s="293"/>
      <c r="J1191" s="293"/>
      <c r="K1191" s="293"/>
      <c r="L1191" s="293"/>
      <c r="M1191" s="293"/>
      <c r="N1191" s="293"/>
      <c r="O1191" s="293"/>
      <c r="P1191" s="293"/>
      <c r="Q1191" s="293"/>
      <c r="R1191" s="6">
        <f t="shared" si="209"/>
        <v>0</v>
      </c>
    </row>
    <row r="1192" spans="1:18" ht="24" customHeight="1" outlineLevel="1">
      <c r="A1192" s="16"/>
      <c r="B1192" s="16"/>
      <c r="C1192" s="298"/>
      <c r="D1192" s="15" t="s">
        <v>849</v>
      </c>
      <c r="E1192" s="26" t="s">
        <v>1197</v>
      </c>
      <c r="F1192" s="73"/>
      <c r="G1192" s="73"/>
      <c r="H1192" s="73"/>
      <c r="I1192" s="73"/>
      <c r="J1192" s="73"/>
      <c r="K1192" s="73"/>
      <c r="L1192" s="73"/>
      <c r="M1192" s="18">
        <v>0</v>
      </c>
      <c r="N1192" s="18">
        <v>90</v>
      </c>
      <c r="O1192" s="72">
        <f>SUM(F1192:N1192)</f>
        <v>90</v>
      </c>
      <c r="P1192" s="72">
        <v>99.000000000000014</v>
      </c>
      <c r="Q1192" s="78">
        <f>ROUNDDOWN(P1192/4,0)</f>
        <v>24</v>
      </c>
      <c r="R1192" s="6">
        <f t="shared" si="209"/>
        <v>96</v>
      </c>
    </row>
    <row r="1193" spans="1:18" ht="24" customHeight="1">
      <c r="A1193" s="16"/>
      <c r="B1193" s="16"/>
      <c r="C1193" s="91" t="s">
        <v>844</v>
      </c>
      <c r="D1193" s="91" t="s">
        <v>45</v>
      </c>
      <c r="E1193" s="91"/>
      <c r="F1193" s="37">
        <f t="shared" ref="F1193:Q1193" si="214">SUM(F1185:F1192)</f>
        <v>130</v>
      </c>
      <c r="G1193" s="37">
        <f t="shared" si="214"/>
        <v>587</v>
      </c>
      <c r="H1193" s="37">
        <f t="shared" si="214"/>
        <v>63</v>
      </c>
      <c r="I1193" s="37">
        <f t="shared" si="214"/>
        <v>50</v>
      </c>
      <c r="J1193" s="37">
        <f t="shared" si="214"/>
        <v>163</v>
      </c>
      <c r="K1193" s="37">
        <f t="shared" si="214"/>
        <v>1196</v>
      </c>
      <c r="L1193" s="37">
        <f t="shared" si="214"/>
        <v>2189</v>
      </c>
      <c r="M1193" s="37">
        <f t="shared" si="214"/>
        <v>96</v>
      </c>
      <c r="N1193" s="37">
        <f t="shared" si="214"/>
        <v>132</v>
      </c>
      <c r="O1193" s="37">
        <f t="shared" si="214"/>
        <v>2417</v>
      </c>
      <c r="P1193" s="37">
        <f t="shared" si="214"/>
        <v>2658.7000000000003</v>
      </c>
      <c r="Q1193" s="37">
        <f t="shared" si="214"/>
        <v>662</v>
      </c>
      <c r="R1193" s="6">
        <f t="shared" si="209"/>
        <v>2648</v>
      </c>
    </row>
    <row r="1194" spans="1:18" ht="24" customHeight="1" outlineLevel="1">
      <c r="A1194" s="16"/>
      <c r="B1194" s="16"/>
      <c r="C1194" s="315" t="s">
        <v>850</v>
      </c>
      <c r="D1194" s="15" t="s">
        <v>851</v>
      </c>
      <c r="E1194" s="26"/>
      <c r="F1194" s="17"/>
      <c r="G1194" s="17"/>
      <c r="H1194" s="17"/>
      <c r="I1194" s="17"/>
      <c r="J1194" s="17"/>
      <c r="K1194" s="17"/>
      <c r="L1194" s="49">
        <v>200</v>
      </c>
      <c r="M1194" s="18"/>
      <c r="N1194" s="18"/>
      <c r="O1194" s="72">
        <f>SUM(F1194:N1194)</f>
        <v>200</v>
      </c>
      <c r="P1194" s="72">
        <v>220.00000000000003</v>
      </c>
      <c r="Q1194" s="78">
        <f>ROUNDDOWN(P1194/4,0)</f>
        <v>55</v>
      </c>
      <c r="R1194" s="6">
        <f t="shared" si="209"/>
        <v>220</v>
      </c>
    </row>
    <row r="1195" spans="1:18" ht="24" customHeight="1" outlineLevel="1">
      <c r="A1195" s="16"/>
      <c r="B1195" s="16"/>
      <c r="C1195" s="316"/>
      <c r="D1195" s="288" t="s">
        <v>976</v>
      </c>
      <c r="E1195" s="289"/>
      <c r="F1195" s="289"/>
      <c r="G1195" s="289"/>
      <c r="H1195" s="289"/>
      <c r="I1195" s="289"/>
      <c r="J1195" s="289"/>
      <c r="K1195" s="289"/>
      <c r="L1195" s="289"/>
      <c r="M1195" s="289"/>
      <c r="N1195" s="289"/>
      <c r="O1195" s="289"/>
      <c r="P1195" s="289"/>
      <c r="Q1195" s="289"/>
      <c r="R1195" s="6">
        <f t="shared" si="209"/>
        <v>0</v>
      </c>
    </row>
    <row r="1196" spans="1:18" ht="24" customHeight="1" outlineLevel="1" collapsed="1">
      <c r="A1196" s="16"/>
      <c r="B1196" s="16"/>
      <c r="C1196" s="316"/>
      <c r="D1196" s="25" t="s">
        <v>852</v>
      </c>
      <c r="E1196" s="26" t="s">
        <v>59</v>
      </c>
      <c r="F1196" s="17"/>
      <c r="G1196" s="17"/>
      <c r="H1196" s="17"/>
      <c r="I1196" s="17"/>
      <c r="J1196" s="17"/>
      <c r="K1196" s="17"/>
      <c r="L1196" s="49">
        <v>2600</v>
      </c>
      <c r="M1196" s="18">
        <v>50</v>
      </c>
      <c r="N1196" s="18">
        <v>50</v>
      </c>
      <c r="O1196" s="72">
        <f t="shared" ref="O1196:O1215" si="215">SUM(L1196:N1196)</f>
        <v>2700</v>
      </c>
      <c r="P1196" s="72">
        <v>2970.0000000000005</v>
      </c>
      <c r="Q1196" s="78">
        <f t="shared" ref="Q1196:Q1215" si="216">ROUNDDOWN(P1196/4,0)</f>
        <v>742</v>
      </c>
      <c r="R1196" s="6">
        <f t="shared" si="209"/>
        <v>2968</v>
      </c>
    </row>
    <row r="1197" spans="1:18" ht="24" customHeight="1" outlineLevel="1">
      <c r="A1197" s="16"/>
      <c r="B1197" s="16"/>
      <c r="C1197" s="316"/>
      <c r="D1197" s="25" t="s">
        <v>855</v>
      </c>
      <c r="E1197" s="26" t="s">
        <v>1019</v>
      </c>
      <c r="F1197" s="17"/>
      <c r="G1197" s="17"/>
      <c r="H1197" s="17"/>
      <c r="I1197" s="17"/>
      <c r="J1197" s="17"/>
      <c r="K1197" s="17"/>
      <c r="L1197" s="49">
        <v>320</v>
      </c>
      <c r="M1197" s="18">
        <v>35</v>
      </c>
      <c r="N1197" s="18"/>
      <c r="O1197" s="72">
        <f t="shared" si="215"/>
        <v>355</v>
      </c>
      <c r="P1197" s="72">
        <v>390.50000000000006</v>
      </c>
      <c r="Q1197" s="78">
        <f t="shared" si="216"/>
        <v>97</v>
      </c>
      <c r="R1197" s="6">
        <f t="shared" si="209"/>
        <v>388</v>
      </c>
    </row>
    <row r="1198" spans="1:18" ht="24" customHeight="1" outlineLevel="1">
      <c r="A1198" s="16"/>
      <c r="B1198" s="16"/>
      <c r="C1198" s="316"/>
      <c r="D1198" s="25" t="s">
        <v>853</v>
      </c>
      <c r="E1198" s="26" t="s">
        <v>989</v>
      </c>
      <c r="F1198" s="17"/>
      <c r="G1198" s="17"/>
      <c r="H1198" s="17"/>
      <c r="I1198" s="17"/>
      <c r="J1198" s="17"/>
      <c r="K1198" s="17"/>
      <c r="L1198" s="49">
        <v>125</v>
      </c>
      <c r="M1198" s="18">
        <v>35</v>
      </c>
      <c r="N1198" s="18">
        <v>20</v>
      </c>
      <c r="O1198" s="72">
        <f t="shared" si="215"/>
        <v>180</v>
      </c>
      <c r="P1198" s="72">
        <v>198.00000000000003</v>
      </c>
      <c r="Q1198" s="78">
        <f t="shared" si="216"/>
        <v>49</v>
      </c>
      <c r="R1198" s="6">
        <f t="shared" si="209"/>
        <v>196</v>
      </c>
    </row>
    <row r="1199" spans="1:18" ht="24" customHeight="1" outlineLevel="1">
      <c r="A1199" s="16"/>
      <c r="B1199" s="16"/>
      <c r="C1199" s="316"/>
      <c r="D1199" s="25" t="s">
        <v>857</v>
      </c>
      <c r="E1199" s="26" t="s">
        <v>984</v>
      </c>
      <c r="F1199" s="17"/>
      <c r="G1199" s="17"/>
      <c r="H1199" s="17"/>
      <c r="I1199" s="17"/>
      <c r="J1199" s="17"/>
      <c r="K1199" s="17"/>
      <c r="L1199" s="49">
        <v>144</v>
      </c>
      <c r="M1199" s="18">
        <v>30</v>
      </c>
      <c r="N1199" s="18">
        <v>15</v>
      </c>
      <c r="O1199" s="72">
        <f t="shared" si="215"/>
        <v>189</v>
      </c>
      <c r="P1199" s="72">
        <v>207.9</v>
      </c>
      <c r="Q1199" s="78">
        <f t="shared" si="216"/>
        <v>51</v>
      </c>
      <c r="R1199" s="6">
        <f t="shared" si="209"/>
        <v>204</v>
      </c>
    </row>
    <row r="1200" spans="1:18" ht="24" customHeight="1" outlineLevel="1">
      <c r="A1200" s="16"/>
      <c r="B1200" s="16"/>
      <c r="C1200" s="316"/>
      <c r="D1200" s="25" t="s">
        <v>863</v>
      </c>
      <c r="E1200" s="26" t="s">
        <v>984</v>
      </c>
      <c r="F1200" s="17"/>
      <c r="G1200" s="17"/>
      <c r="H1200" s="17"/>
      <c r="I1200" s="17"/>
      <c r="J1200" s="17"/>
      <c r="K1200" s="17"/>
      <c r="L1200" s="49">
        <v>165</v>
      </c>
      <c r="M1200" s="18">
        <v>15</v>
      </c>
      <c r="N1200" s="18">
        <v>15</v>
      </c>
      <c r="O1200" s="72">
        <f t="shared" si="215"/>
        <v>195</v>
      </c>
      <c r="P1200" s="72">
        <v>214.50000000000003</v>
      </c>
      <c r="Q1200" s="78">
        <f t="shared" si="216"/>
        <v>53</v>
      </c>
      <c r="R1200" s="6">
        <f t="shared" si="209"/>
        <v>212</v>
      </c>
    </row>
    <row r="1201" spans="1:18" ht="24" customHeight="1" outlineLevel="1">
      <c r="A1201" s="16"/>
      <c r="B1201" s="16"/>
      <c r="C1201" s="316"/>
      <c r="D1201" s="25" t="s">
        <v>868</v>
      </c>
      <c r="E1201" s="26" t="s">
        <v>984</v>
      </c>
      <c r="F1201" s="17"/>
      <c r="G1201" s="17"/>
      <c r="H1201" s="17"/>
      <c r="I1201" s="17"/>
      <c r="J1201" s="17"/>
      <c r="K1201" s="17"/>
      <c r="L1201" s="49">
        <v>190</v>
      </c>
      <c r="M1201" s="18">
        <v>25</v>
      </c>
      <c r="N1201" s="18">
        <v>15</v>
      </c>
      <c r="O1201" s="72">
        <f t="shared" si="215"/>
        <v>230</v>
      </c>
      <c r="P1201" s="72">
        <v>253.00000000000003</v>
      </c>
      <c r="Q1201" s="78">
        <f t="shared" si="216"/>
        <v>63</v>
      </c>
      <c r="R1201" s="6">
        <f t="shared" si="209"/>
        <v>252</v>
      </c>
    </row>
    <row r="1202" spans="1:18" ht="24" customHeight="1" outlineLevel="1">
      <c r="A1202" s="16"/>
      <c r="B1202" s="16"/>
      <c r="C1202" s="316"/>
      <c r="D1202" s="25" t="s">
        <v>869</v>
      </c>
      <c r="E1202" s="26" t="s">
        <v>984</v>
      </c>
      <c r="F1202" s="17"/>
      <c r="G1202" s="17"/>
      <c r="H1202" s="17"/>
      <c r="I1202" s="17"/>
      <c r="J1202" s="17"/>
      <c r="K1202" s="17"/>
      <c r="L1202" s="49">
        <v>104</v>
      </c>
      <c r="M1202" s="18">
        <v>26</v>
      </c>
      <c r="N1202" s="18">
        <v>20</v>
      </c>
      <c r="O1202" s="72">
        <f t="shared" si="215"/>
        <v>150</v>
      </c>
      <c r="P1202" s="72">
        <v>165</v>
      </c>
      <c r="Q1202" s="78">
        <f t="shared" si="216"/>
        <v>41</v>
      </c>
      <c r="R1202" s="6">
        <f t="shared" si="209"/>
        <v>164</v>
      </c>
    </row>
    <row r="1203" spans="1:18" ht="24" customHeight="1" outlineLevel="1">
      <c r="A1203" s="16"/>
      <c r="B1203" s="16"/>
      <c r="C1203" s="316"/>
      <c r="D1203" s="25" t="s">
        <v>866</v>
      </c>
      <c r="E1203" s="26" t="s">
        <v>983</v>
      </c>
      <c r="F1203" s="17"/>
      <c r="G1203" s="17"/>
      <c r="H1203" s="17"/>
      <c r="I1203" s="17"/>
      <c r="J1203" s="17"/>
      <c r="K1203" s="17"/>
      <c r="L1203" s="49">
        <v>200</v>
      </c>
      <c r="M1203" s="18">
        <v>20</v>
      </c>
      <c r="N1203" s="18">
        <v>15</v>
      </c>
      <c r="O1203" s="72">
        <f t="shared" si="215"/>
        <v>235</v>
      </c>
      <c r="P1203" s="72">
        <v>258.5</v>
      </c>
      <c r="Q1203" s="78">
        <f t="shared" si="216"/>
        <v>64</v>
      </c>
      <c r="R1203" s="6">
        <f t="shared" si="209"/>
        <v>256</v>
      </c>
    </row>
    <row r="1204" spans="1:18" ht="24" customHeight="1" outlineLevel="1">
      <c r="A1204" s="16"/>
      <c r="B1204" s="16"/>
      <c r="C1204" s="316"/>
      <c r="D1204" s="25" t="s">
        <v>854</v>
      </c>
      <c r="E1204" s="26" t="s">
        <v>983</v>
      </c>
      <c r="F1204" s="17"/>
      <c r="G1204" s="17"/>
      <c r="H1204" s="17"/>
      <c r="I1204" s="17"/>
      <c r="J1204" s="17"/>
      <c r="K1204" s="17"/>
      <c r="L1204" s="49">
        <v>114</v>
      </c>
      <c r="M1204" s="18">
        <v>20</v>
      </c>
      <c r="N1204" s="18">
        <v>15</v>
      </c>
      <c r="O1204" s="72">
        <f t="shared" si="215"/>
        <v>149</v>
      </c>
      <c r="P1204" s="72">
        <v>163.9</v>
      </c>
      <c r="Q1204" s="78">
        <f t="shared" si="216"/>
        <v>40</v>
      </c>
      <c r="R1204" s="6">
        <f t="shared" si="209"/>
        <v>160</v>
      </c>
    </row>
    <row r="1205" spans="1:18" ht="24" customHeight="1" outlineLevel="1">
      <c r="A1205" s="16"/>
      <c r="B1205" s="16"/>
      <c r="C1205" s="316"/>
      <c r="D1205" s="25" t="s">
        <v>858</v>
      </c>
      <c r="E1205" s="26" t="s">
        <v>983</v>
      </c>
      <c r="F1205" s="17"/>
      <c r="G1205" s="17"/>
      <c r="H1205" s="17"/>
      <c r="I1205" s="17"/>
      <c r="J1205" s="17"/>
      <c r="K1205" s="17"/>
      <c r="L1205" s="49">
        <v>130</v>
      </c>
      <c r="M1205" s="18">
        <v>15</v>
      </c>
      <c r="N1205" s="18">
        <v>15</v>
      </c>
      <c r="O1205" s="72">
        <f t="shared" si="215"/>
        <v>160</v>
      </c>
      <c r="P1205" s="72">
        <v>176</v>
      </c>
      <c r="Q1205" s="78">
        <f t="shared" si="216"/>
        <v>44</v>
      </c>
      <c r="R1205" s="6">
        <f t="shared" si="209"/>
        <v>176</v>
      </c>
    </row>
    <row r="1206" spans="1:18" s="38" customFormat="1" ht="24" customHeight="1" outlineLevel="1" collapsed="1">
      <c r="A1206" s="169"/>
      <c r="B1206" s="169"/>
      <c r="C1206" s="316"/>
      <c r="D1206" s="25" t="s">
        <v>859</v>
      </c>
      <c r="E1206" s="26" t="s">
        <v>983</v>
      </c>
      <c r="F1206" s="17"/>
      <c r="G1206" s="17"/>
      <c r="H1206" s="17"/>
      <c r="I1206" s="17"/>
      <c r="J1206" s="17"/>
      <c r="K1206" s="17"/>
      <c r="L1206" s="49">
        <v>137</v>
      </c>
      <c r="M1206" s="18">
        <v>15</v>
      </c>
      <c r="N1206" s="18">
        <v>15</v>
      </c>
      <c r="O1206" s="72">
        <f t="shared" si="215"/>
        <v>167</v>
      </c>
      <c r="P1206" s="72">
        <v>183.70000000000002</v>
      </c>
      <c r="Q1206" s="78">
        <f t="shared" si="216"/>
        <v>45</v>
      </c>
      <c r="R1206" s="6">
        <f t="shared" si="209"/>
        <v>180</v>
      </c>
    </row>
    <row r="1207" spans="1:18" ht="24" customHeight="1" outlineLevel="1">
      <c r="A1207" s="16"/>
      <c r="B1207" s="16"/>
      <c r="C1207" s="316"/>
      <c r="D1207" s="25" t="s">
        <v>860</v>
      </c>
      <c r="E1207" s="26" t="s">
        <v>983</v>
      </c>
      <c r="F1207" s="17"/>
      <c r="G1207" s="17"/>
      <c r="H1207" s="17"/>
      <c r="I1207" s="17"/>
      <c r="J1207" s="17"/>
      <c r="K1207" s="17"/>
      <c r="L1207" s="49">
        <v>76</v>
      </c>
      <c r="M1207" s="18">
        <v>23</v>
      </c>
      <c r="N1207" s="18">
        <v>20</v>
      </c>
      <c r="O1207" s="72">
        <f t="shared" si="215"/>
        <v>119</v>
      </c>
      <c r="P1207" s="72">
        <v>130.9</v>
      </c>
      <c r="Q1207" s="78">
        <f t="shared" si="216"/>
        <v>32</v>
      </c>
      <c r="R1207" s="6">
        <f t="shared" si="209"/>
        <v>128</v>
      </c>
    </row>
    <row r="1208" spans="1:18" ht="24" customHeight="1" outlineLevel="1">
      <c r="A1208" s="16"/>
      <c r="B1208" s="16"/>
      <c r="C1208" s="316"/>
      <c r="D1208" s="25" t="s">
        <v>861</v>
      </c>
      <c r="E1208" s="26" t="s">
        <v>983</v>
      </c>
      <c r="F1208" s="17"/>
      <c r="G1208" s="17"/>
      <c r="H1208" s="17"/>
      <c r="I1208" s="17"/>
      <c r="J1208" s="17"/>
      <c r="K1208" s="17"/>
      <c r="L1208" s="49">
        <v>102</v>
      </c>
      <c r="M1208" s="18">
        <v>15</v>
      </c>
      <c r="N1208" s="18">
        <v>10</v>
      </c>
      <c r="O1208" s="72">
        <f t="shared" si="215"/>
        <v>127</v>
      </c>
      <c r="P1208" s="72">
        <v>139.70000000000002</v>
      </c>
      <c r="Q1208" s="78">
        <f t="shared" si="216"/>
        <v>34</v>
      </c>
      <c r="R1208" s="6">
        <f t="shared" si="209"/>
        <v>136</v>
      </c>
    </row>
    <row r="1209" spans="1:18" ht="24" customHeight="1" outlineLevel="1">
      <c r="A1209" s="16"/>
      <c r="B1209" s="16"/>
      <c r="C1209" s="316"/>
      <c r="D1209" s="25" t="s">
        <v>862</v>
      </c>
      <c r="E1209" s="26" t="s">
        <v>983</v>
      </c>
      <c r="F1209" s="17"/>
      <c r="G1209" s="17"/>
      <c r="H1209" s="17"/>
      <c r="I1209" s="17"/>
      <c r="J1209" s="17"/>
      <c r="K1209" s="17"/>
      <c r="L1209" s="49">
        <v>100</v>
      </c>
      <c r="M1209" s="18">
        <v>35</v>
      </c>
      <c r="N1209" s="18">
        <v>20</v>
      </c>
      <c r="O1209" s="72">
        <f t="shared" si="215"/>
        <v>155</v>
      </c>
      <c r="P1209" s="72">
        <v>170.5</v>
      </c>
      <c r="Q1209" s="78">
        <f t="shared" si="216"/>
        <v>42</v>
      </c>
      <c r="R1209" s="6">
        <f t="shared" si="209"/>
        <v>168</v>
      </c>
    </row>
    <row r="1210" spans="1:18" ht="24" customHeight="1" outlineLevel="1">
      <c r="A1210" s="16"/>
      <c r="B1210" s="16"/>
      <c r="C1210" s="316"/>
      <c r="D1210" s="25" t="s">
        <v>864</v>
      </c>
      <c r="E1210" s="26" t="s">
        <v>983</v>
      </c>
      <c r="F1210" s="17"/>
      <c r="G1210" s="17"/>
      <c r="H1210" s="17"/>
      <c r="I1210" s="17"/>
      <c r="J1210" s="17"/>
      <c r="K1210" s="17"/>
      <c r="L1210" s="49">
        <v>55</v>
      </c>
      <c r="M1210" s="18">
        <v>17</v>
      </c>
      <c r="N1210" s="18">
        <v>5</v>
      </c>
      <c r="O1210" s="72">
        <f t="shared" si="215"/>
        <v>77</v>
      </c>
      <c r="P1210" s="72">
        <v>84.7</v>
      </c>
      <c r="Q1210" s="78">
        <f t="shared" si="216"/>
        <v>21</v>
      </c>
      <c r="R1210" s="6">
        <f t="shared" si="209"/>
        <v>84</v>
      </c>
    </row>
    <row r="1211" spans="1:18" ht="24" customHeight="1" outlineLevel="1">
      <c r="A1211" s="16"/>
      <c r="B1211" s="16"/>
      <c r="C1211" s="316"/>
      <c r="D1211" s="25" t="s">
        <v>865</v>
      </c>
      <c r="E1211" s="26" t="s">
        <v>983</v>
      </c>
      <c r="F1211" s="17"/>
      <c r="G1211" s="17"/>
      <c r="H1211" s="17"/>
      <c r="I1211" s="17"/>
      <c r="J1211" s="17"/>
      <c r="K1211" s="17"/>
      <c r="L1211" s="49">
        <v>141</v>
      </c>
      <c r="M1211" s="18">
        <v>42</v>
      </c>
      <c r="N1211" s="18">
        <v>20</v>
      </c>
      <c r="O1211" s="72">
        <f t="shared" si="215"/>
        <v>203</v>
      </c>
      <c r="P1211" s="72">
        <v>223.3</v>
      </c>
      <c r="Q1211" s="78">
        <f t="shared" si="216"/>
        <v>55</v>
      </c>
      <c r="R1211" s="6">
        <f t="shared" si="209"/>
        <v>220</v>
      </c>
    </row>
    <row r="1212" spans="1:18" ht="24" customHeight="1" outlineLevel="1">
      <c r="A1212" s="16"/>
      <c r="B1212" s="16"/>
      <c r="C1212" s="316"/>
      <c r="D1212" s="25" t="s">
        <v>867</v>
      </c>
      <c r="E1212" s="26" t="s">
        <v>983</v>
      </c>
      <c r="F1212" s="17"/>
      <c r="G1212" s="17"/>
      <c r="H1212" s="17"/>
      <c r="I1212" s="17"/>
      <c r="J1212" s="17"/>
      <c r="K1212" s="17"/>
      <c r="L1212" s="49">
        <v>130</v>
      </c>
      <c r="M1212" s="18">
        <v>20</v>
      </c>
      <c r="N1212" s="18">
        <v>20</v>
      </c>
      <c r="O1212" s="72">
        <f t="shared" si="215"/>
        <v>170</v>
      </c>
      <c r="P1212" s="72">
        <v>187.00000000000003</v>
      </c>
      <c r="Q1212" s="78">
        <f t="shared" si="216"/>
        <v>46</v>
      </c>
      <c r="R1212" s="6">
        <f t="shared" si="209"/>
        <v>184</v>
      </c>
    </row>
    <row r="1213" spans="1:18" ht="24" customHeight="1" outlineLevel="1">
      <c r="A1213" s="16"/>
      <c r="B1213" s="16"/>
      <c r="C1213" s="316"/>
      <c r="D1213" s="25" t="s">
        <v>870</v>
      </c>
      <c r="E1213" s="26" t="s">
        <v>983</v>
      </c>
      <c r="F1213" s="17"/>
      <c r="G1213" s="17"/>
      <c r="H1213" s="17"/>
      <c r="I1213" s="17"/>
      <c r="J1213" s="17"/>
      <c r="K1213" s="17"/>
      <c r="L1213" s="49">
        <v>200</v>
      </c>
      <c r="M1213" s="18">
        <v>35</v>
      </c>
      <c r="N1213" s="18">
        <v>150</v>
      </c>
      <c r="O1213" s="72">
        <f t="shared" si="215"/>
        <v>385</v>
      </c>
      <c r="P1213" s="72">
        <v>423.50000000000006</v>
      </c>
      <c r="Q1213" s="78">
        <f t="shared" si="216"/>
        <v>105</v>
      </c>
      <c r="R1213" s="6">
        <f t="shared" si="209"/>
        <v>420</v>
      </c>
    </row>
    <row r="1214" spans="1:18" ht="24" customHeight="1" outlineLevel="1" collapsed="1">
      <c r="A1214" s="16"/>
      <c r="B1214" s="16"/>
      <c r="C1214" s="316"/>
      <c r="D1214" s="25" t="s">
        <v>871</v>
      </c>
      <c r="E1214" s="26" t="s">
        <v>983</v>
      </c>
      <c r="F1214" s="17"/>
      <c r="G1214" s="17"/>
      <c r="H1214" s="17"/>
      <c r="I1214" s="17"/>
      <c r="J1214" s="17"/>
      <c r="K1214" s="17"/>
      <c r="L1214" s="49">
        <v>97</v>
      </c>
      <c r="M1214" s="18">
        <v>20</v>
      </c>
      <c r="N1214" s="18">
        <v>20</v>
      </c>
      <c r="O1214" s="72">
        <f t="shared" si="215"/>
        <v>137</v>
      </c>
      <c r="P1214" s="72">
        <v>150.70000000000002</v>
      </c>
      <c r="Q1214" s="78">
        <f t="shared" si="216"/>
        <v>37</v>
      </c>
      <c r="R1214" s="6">
        <f t="shared" si="209"/>
        <v>148</v>
      </c>
    </row>
    <row r="1215" spans="1:18" ht="24" customHeight="1" outlineLevel="1">
      <c r="A1215" s="16"/>
      <c r="B1215" s="16"/>
      <c r="C1215" s="316"/>
      <c r="D1215" s="25" t="s">
        <v>856</v>
      </c>
      <c r="E1215" s="26" t="s">
        <v>986</v>
      </c>
      <c r="F1215" s="17"/>
      <c r="G1215" s="17"/>
      <c r="H1215" s="17"/>
      <c r="I1215" s="17"/>
      <c r="J1215" s="17"/>
      <c r="K1215" s="17"/>
      <c r="L1215" s="49">
        <v>76</v>
      </c>
      <c r="M1215" s="18">
        <v>10</v>
      </c>
      <c r="N1215" s="18">
        <v>10</v>
      </c>
      <c r="O1215" s="72">
        <f t="shared" si="215"/>
        <v>96</v>
      </c>
      <c r="P1215" s="72">
        <v>105.60000000000001</v>
      </c>
      <c r="Q1215" s="78">
        <f t="shared" si="216"/>
        <v>26</v>
      </c>
      <c r="R1215" s="6">
        <f t="shared" si="209"/>
        <v>104</v>
      </c>
    </row>
    <row r="1216" spans="1:18" ht="24" customHeight="1" outlineLevel="1">
      <c r="A1216" s="16"/>
      <c r="B1216" s="16"/>
      <c r="C1216" s="316"/>
      <c r="D1216" s="290" t="s">
        <v>977</v>
      </c>
      <c r="E1216" s="291"/>
      <c r="F1216" s="291"/>
      <c r="G1216" s="291"/>
      <c r="H1216" s="291"/>
      <c r="I1216" s="291"/>
      <c r="J1216" s="291"/>
      <c r="K1216" s="291"/>
      <c r="L1216" s="291"/>
      <c r="M1216" s="291"/>
      <c r="N1216" s="291"/>
      <c r="O1216" s="291"/>
      <c r="P1216" s="291"/>
      <c r="Q1216" s="291"/>
      <c r="R1216" s="6">
        <f t="shared" si="209"/>
        <v>0</v>
      </c>
    </row>
    <row r="1217" spans="1:18" ht="24" customHeight="1" outlineLevel="1">
      <c r="A1217" s="16"/>
      <c r="B1217" s="16"/>
      <c r="C1217" s="316"/>
      <c r="D1217" s="31" t="s">
        <v>872</v>
      </c>
      <c r="E1217" s="75" t="s">
        <v>1142</v>
      </c>
      <c r="F1217" s="17"/>
      <c r="G1217" s="17"/>
      <c r="H1217" s="17"/>
      <c r="I1217" s="17"/>
      <c r="J1217" s="17"/>
      <c r="K1217" s="17"/>
      <c r="L1217" s="49">
        <v>70</v>
      </c>
      <c r="M1217" s="18"/>
      <c r="N1217" s="18"/>
      <c r="O1217" s="72">
        <f>SUM(L1217:N1217)</f>
        <v>70</v>
      </c>
      <c r="P1217" s="72">
        <v>77</v>
      </c>
      <c r="Q1217" s="78">
        <f>ROUNDDOWN(P1217/4,0)</f>
        <v>19</v>
      </c>
      <c r="R1217" s="6">
        <f t="shared" si="209"/>
        <v>76</v>
      </c>
    </row>
    <row r="1218" spans="1:18" ht="24" customHeight="1" outlineLevel="1">
      <c r="A1218" s="16"/>
      <c r="B1218" s="16"/>
      <c r="C1218" s="316"/>
      <c r="D1218" s="25" t="s">
        <v>1071</v>
      </c>
      <c r="E1218" s="75" t="s">
        <v>1144</v>
      </c>
      <c r="F1218" s="17"/>
      <c r="G1218" s="17"/>
      <c r="H1218" s="17"/>
      <c r="I1218" s="17"/>
      <c r="J1218" s="17"/>
      <c r="K1218" s="17"/>
      <c r="L1218" s="49">
        <v>250</v>
      </c>
      <c r="M1218" s="18"/>
      <c r="N1218" s="18"/>
      <c r="O1218" s="72">
        <f>SUM(L1218:N1218)</f>
        <v>250</v>
      </c>
      <c r="P1218" s="72">
        <v>275</v>
      </c>
      <c r="Q1218" s="78">
        <f>ROUNDDOWN(P1218/4,0)</f>
        <v>68</v>
      </c>
      <c r="R1218" s="6">
        <f t="shared" si="209"/>
        <v>272</v>
      </c>
    </row>
    <row r="1219" spans="1:18" ht="24" customHeight="1" outlineLevel="1">
      <c r="A1219" s="16"/>
      <c r="B1219" s="16"/>
      <c r="C1219" s="316"/>
      <c r="D1219" s="25" t="s">
        <v>1072</v>
      </c>
      <c r="E1219" s="75" t="s">
        <v>1139</v>
      </c>
      <c r="F1219" s="17"/>
      <c r="G1219" s="17"/>
      <c r="H1219" s="17"/>
      <c r="I1219" s="17"/>
      <c r="J1219" s="17"/>
      <c r="K1219" s="17"/>
      <c r="L1219" s="49">
        <v>44</v>
      </c>
      <c r="M1219" s="18"/>
      <c r="N1219" s="18"/>
      <c r="O1219" s="72">
        <f>SUM(L1219:N1219)</f>
        <v>44</v>
      </c>
      <c r="P1219" s="72">
        <v>48.400000000000006</v>
      </c>
      <c r="Q1219" s="78">
        <f>ROUNDDOWN(P1219/4,0)</f>
        <v>12</v>
      </c>
      <c r="R1219" s="6">
        <f t="shared" si="209"/>
        <v>48</v>
      </c>
    </row>
    <row r="1220" spans="1:18" ht="24" customHeight="1" outlineLevel="1">
      <c r="A1220" s="16"/>
      <c r="B1220" s="16"/>
      <c r="C1220" s="316"/>
      <c r="D1220" s="25" t="s">
        <v>1073</v>
      </c>
      <c r="E1220" s="75" t="s">
        <v>1139</v>
      </c>
      <c r="F1220" s="17"/>
      <c r="G1220" s="17"/>
      <c r="H1220" s="17"/>
      <c r="I1220" s="17"/>
      <c r="J1220" s="17"/>
      <c r="K1220" s="17"/>
      <c r="L1220" s="49">
        <v>100</v>
      </c>
      <c r="M1220" s="18"/>
      <c r="N1220" s="18"/>
      <c r="O1220" s="72">
        <f>SUM(L1220:N1220)</f>
        <v>100</v>
      </c>
      <c r="P1220" s="72">
        <v>110.00000000000001</v>
      </c>
      <c r="Q1220" s="78">
        <f>ROUNDDOWN(P1220/4,0)</f>
        <v>27</v>
      </c>
      <c r="R1220" s="6">
        <f t="shared" si="209"/>
        <v>108</v>
      </c>
    </row>
    <row r="1221" spans="1:18" ht="24" customHeight="1" outlineLevel="1">
      <c r="A1221" s="16"/>
      <c r="B1221" s="16"/>
      <c r="C1221" s="316"/>
      <c r="D1221" s="292" t="s">
        <v>978</v>
      </c>
      <c r="E1221" s="293"/>
      <c r="F1221" s="293"/>
      <c r="G1221" s="293"/>
      <c r="H1221" s="293"/>
      <c r="I1221" s="293"/>
      <c r="J1221" s="293"/>
      <c r="K1221" s="293"/>
      <c r="L1221" s="293"/>
      <c r="M1221" s="293"/>
      <c r="N1221" s="293"/>
      <c r="O1221" s="293"/>
      <c r="P1221" s="293"/>
      <c r="Q1221" s="293"/>
      <c r="R1221" s="6">
        <f t="shared" si="209"/>
        <v>0</v>
      </c>
    </row>
    <row r="1222" spans="1:18" ht="24" customHeight="1" outlineLevel="1">
      <c r="A1222" s="16"/>
      <c r="B1222" s="16"/>
      <c r="C1222" s="317"/>
      <c r="D1222" s="31" t="s">
        <v>44</v>
      </c>
      <c r="E1222" s="26" t="s">
        <v>1197</v>
      </c>
      <c r="F1222" s="73"/>
      <c r="G1222" s="73"/>
      <c r="H1222" s="73"/>
      <c r="I1222" s="73"/>
      <c r="J1222" s="73"/>
      <c r="K1222" s="73"/>
      <c r="L1222" s="73"/>
      <c r="M1222" s="18"/>
      <c r="N1222" s="18"/>
      <c r="O1222" s="72">
        <v>0</v>
      </c>
      <c r="P1222" s="72">
        <v>0</v>
      </c>
      <c r="Q1222" s="72">
        <v>0</v>
      </c>
      <c r="R1222" s="6">
        <f t="shared" si="209"/>
        <v>0</v>
      </c>
    </row>
    <row r="1223" spans="1:18" ht="24" customHeight="1">
      <c r="A1223" s="16"/>
      <c r="B1223" s="16"/>
      <c r="C1223" s="91" t="s">
        <v>850</v>
      </c>
      <c r="D1223" s="91" t="s">
        <v>45</v>
      </c>
      <c r="E1223" s="89"/>
      <c r="F1223" s="37">
        <f t="shared" ref="F1223:O1223" si="217">SUM(F1194:F1222)</f>
        <v>0</v>
      </c>
      <c r="G1223" s="37">
        <f t="shared" si="217"/>
        <v>0</v>
      </c>
      <c r="H1223" s="37">
        <f t="shared" si="217"/>
        <v>0</v>
      </c>
      <c r="I1223" s="37">
        <f t="shared" si="217"/>
        <v>0</v>
      </c>
      <c r="J1223" s="37">
        <f t="shared" si="217"/>
        <v>0</v>
      </c>
      <c r="K1223" s="37">
        <f t="shared" si="217"/>
        <v>0</v>
      </c>
      <c r="L1223" s="37">
        <f t="shared" si="217"/>
        <v>5870</v>
      </c>
      <c r="M1223" s="37">
        <f t="shared" si="217"/>
        <v>503</v>
      </c>
      <c r="N1223" s="37">
        <f t="shared" si="217"/>
        <v>470</v>
      </c>
      <c r="O1223" s="37">
        <f t="shared" si="217"/>
        <v>6843</v>
      </c>
      <c r="P1223" s="37">
        <v>7527.2999999999993</v>
      </c>
      <c r="Q1223" s="37">
        <f>SUM(Q1194:Q1222)</f>
        <v>1868</v>
      </c>
      <c r="R1223" s="6">
        <f t="shared" si="209"/>
        <v>7472</v>
      </c>
    </row>
    <row r="1224" spans="1:18" ht="24" customHeight="1" outlineLevel="1">
      <c r="A1224" s="16"/>
      <c r="B1224" s="16"/>
      <c r="C1224" s="300" t="s">
        <v>873</v>
      </c>
      <c r="D1224" s="15" t="s">
        <v>874</v>
      </c>
      <c r="E1224" s="26"/>
      <c r="F1224" s="17"/>
      <c r="G1224" s="17"/>
      <c r="H1224" s="17"/>
      <c r="I1224" s="17"/>
      <c r="J1224" s="17"/>
      <c r="K1224" s="17"/>
      <c r="L1224" s="49">
        <v>40</v>
      </c>
      <c r="M1224" s="18"/>
      <c r="N1224" s="18"/>
      <c r="O1224" s="72">
        <f>SUM(F1224:N1224)</f>
        <v>40</v>
      </c>
      <c r="P1224" s="72">
        <v>44</v>
      </c>
      <c r="Q1224" s="78">
        <f>ROUNDDOWN(P1224/4,0)</f>
        <v>11</v>
      </c>
      <c r="R1224" s="6">
        <f t="shared" ref="R1224:R1287" si="218">Q1224*4</f>
        <v>44</v>
      </c>
    </row>
    <row r="1225" spans="1:18" ht="24" customHeight="1" outlineLevel="1">
      <c r="A1225" s="16"/>
      <c r="B1225" s="16"/>
      <c r="C1225" s="301"/>
      <c r="D1225" s="288" t="s">
        <v>976</v>
      </c>
      <c r="E1225" s="289"/>
      <c r="F1225" s="289"/>
      <c r="G1225" s="289"/>
      <c r="H1225" s="289"/>
      <c r="I1225" s="289"/>
      <c r="J1225" s="289"/>
      <c r="K1225" s="289"/>
      <c r="L1225" s="289"/>
      <c r="M1225" s="289"/>
      <c r="N1225" s="289"/>
      <c r="O1225" s="289"/>
      <c r="P1225" s="289"/>
      <c r="Q1225" s="289"/>
      <c r="R1225" s="6">
        <f t="shared" si="218"/>
        <v>0</v>
      </c>
    </row>
    <row r="1226" spans="1:18" ht="24" customHeight="1" outlineLevel="1" collapsed="1">
      <c r="A1226" s="16"/>
      <c r="B1226" s="16"/>
      <c r="C1226" s="301"/>
      <c r="D1226" s="25" t="s">
        <v>873</v>
      </c>
      <c r="E1226" s="26" t="s">
        <v>32</v>
      </c>
      <c r="F1226" s="17"/>
      <c r="G1226" s="17"/>
      <c r="H1226" s="17"/>
      <c r="I1226" s="17"/>
      <c r="J1226" s="17"/>
      <c r="K1226" s="17"/>
      <c r="L1226" s="49">
        <v>580</v>
      </c>
      <c r="M1226" s="18">
        <v>80</v>
      </c>
      <c r="N1226" s="18">
        <v>20</v>
      </c>
      <c r="O1226" s="72">
        <f>SUM(L1226:N1226)</f>
        <v>680</v>
      </c>
      <c r="P1226" s="72">
        <v>748.00000000000011</v>
      </c>
      <c r="Q1226" s="78">
        <f>ROUNDDOWN(P1226/4,0)</f>
        <v>187</v>
      </c>
      <c r="R1226" s="6">
        <f t="shared" si="218"/>
        <v>748</v>
      </c>
    </row>
    <row r="1227" spans="1:18" ht="24" customHeight="1" outlineLevel="1">
      <c r="A1227" s="16"/>
      <c r="B1227" s="16"/>
      <c r="C1227" s="301"/>
      <c r="D1227" s="25" t="s">
        <v>876</v>
      </c>
      <c r="E1227" s="26" t="s">
        <v>983</v>
      </c>
      <c r="F1227" s="17"/>
      <c r="G1227" s="17"/>
      <c r="H1227" s="17"/>
      <c r="I1227" s="17"/>
      <c r="J1227" s="17"/>
      <c r="K1227" s="17"/>
      <c r="L1227" s="49">
        <v>80</v>
      </c>
      <c r="M1227" s="18">
        <v>40</v>
      </c>
      <c r="N1227" s="18">
        <v>20</v>
      </c>
      <c r="O1227" s="72">
        <f>SUM(L1227:N1227)</f>
        <v>140</v>
      </c>
      <c r="P1227" s="72">
        <v>154</v>
      </c>
      <c r="Q1227" s="78">
        <f>ROUNDDOWN(P1227/4,0)</f>
        <v>38</v>
      </c>
      <c r="R1227" s="6">
        <f t="shared" si="218"/>
        <v>152</v>
      </c>
    </row>
    <row r="1228" spans="1:18" ht="24" customHeight="1" outlineLevel="1">
      <c r="A1228" s="16"/>
      <c r="B1228" s="16"/>
      <c r="C1228" s="301"/>
      <c r="D1228" s="25" t="s">
        <v>877</v>
      </c>
      <c r="E1228" s="26" t="s">
        <v>983</v>
      </c>
      <c r="F1228" s="17"/>
      <c r="G1228" s="17"/>
      <c r="H1228" s="17"/>
      <c r="I1228" s="17"/>
      <c r="J1228" s="17"/>
      <c r="K1228" s="17"/>
      <c r="L1228" s="49">
        <v>90</v>
      </c>
      <c r="M1228" s="18">
        <v>30</v>
      </c>
      <c r="N1228" s="18">
        <v>20</v>
      </c>
      <c r="O1228" s="72">
        <f>SUM(L1228:N1228)</f>
        <v>140</v>
      </c>
      <c r="P1228" s="72">
        <v>154</v>
      </c>
      <c r="Q1228" s="78">
        <f>ROUNDDOWN(P1228/4,0)</f>
        <v>38</v>
      </c>
      <c r="R1228" s="6">
        <f t="shared" si="218"/>
        <v>152</v>
      </c>
    </row>
    <row r="1229" spans="1:18" ht="24" customHeight="1" outlineLevel="1">
      <c r="A1229" s="16"/>
      <c r="B1229" s="16"/>
      <c r="C1229" s="301"/>
      <c r="D1229" s="25" t="s">
        <v>875</v>
      </c>
      <c r="E1229" s="26" t="s">
        <v>986</v>
      </c>
      <c r="F1229" s="17"/>
      <c r="G1229" s="17"/>
      <c r="H1229" s="17"/>
      <c r="I1229" s="17"/>
      <c r="J1229" s="17"/>
      <c r="K1229" s="17"/>
      <c r="L1229" s="49">
        <v>60</v>
      </c>
      <c r="M1229" s="18">
        <v>40</v>
      </c>
      <c r="N1229" s="18">
        <v>20</v>
      </c>
      <c r="O1229" s="72">
        <f>SUM(L1229:N1229)</f>
        <v>120</v>
      </c>
      <c r="P1229" s="72">
        <v>132</v>
      </c>
      <c r="Q1229" s="78">
        <f>ROUNDDOWN(P1229/4,0)</f>
        <v>33</v>
      </c>
      <c r="R1229" s="6">
        <f t="shared" si="218"/>
        <v>132</v>
      </c>
    </row>
    <row r="1230" spans="1:18" ht="24" customHeight="1" outlineLevel="1">
      <c r="A1230" s="16"/>
      <c r="B1230" s="16"/>
      <c r="C1230" s="301"/>
      <c r="D1230" s="25" t="s">
        <v>878</v>
      </c>
      <c r="E1230" s="26" t="s">
        <v>986</v>
      </c>
      <c r="F1230" s="17"/>
      <c r="G1230" s="17"/>
      <c r="H1230" s="17"/>
      <c r="I1230" s="17"/>
      <c r="J1230" s="17"/>
      <c r="K1230" s="17"/>
      <c r="L1230" s="49"/>
      <c r="M1230" s="18"/>
      <c r="N1230" s="18"/>
      <c r="O1230" s="72">
        <v>70</v>
      </c>
      <c r="P1230" s="72">
        <v>77</v>
      </c>
      <c r="Q1230" s="78">
        <f>ROUNDDOWN(P1230/4,0)</f>
        <v>19</v>
      </c>
      <c r="R1230" s="6">
        <f t="shared" si="218"/>
        <v>76</v>
      </c>
    </row>
    <row r="1231" spans="1:18" ht="24" customHeight="1" outlineLevel="1">
      <c r="A1231" s="16"/>
      <c r="B1231" s="16"/>
      <c r="C1231" s="301"/>
      <c r="D1231" s="290" t="s">
        <v>977</v>
      </c>
      <c r="E1231" s="291"/>
      <c r="F1231" s="291"/>
      <c r="G1231" s="291"/>
      <c r="H1231" s="291"/>
      <c r="I1231" s="291"/>
      <c r="J1231" s="291"/>
      <c r="K1231" s="291"/>
      <c r="L1231" s="291"/>
      <c r="M1231" s="291"/>
      <c r="N1231" s="291"/>
      <c r="O1231" s="291"/>
      <c r="P1231" s="291"/>
      <c r="Q1231" s="291"/>
      <c r="R1231" s="6">
        <f t="shared" si="218"/>
        <v>0</v>
      </c>
    </row>
    <row r="1232" spans="1:18" ht="24" customHeight="1" outlineLevel="1">
      <c r="A1232" s="16"/>
      <c r="B1232" s="16"/>
      <c r="C1232" s="301"/>
      <c r="D1232" s="25" t="s">
        <v>1074</v>
      </c>
      <c r="E1232" s="75" t="s">
        <v>1139</v>
      </c>
      <c r="F1232" s="17"/>
      <c r="G1232" s="17"/>
      <c r="H1232" s="17"/>
      <c r="I1232" s="17"/>
      <c r="J1232" s="17"/>
      <c r="K1232" s="17"/>
      <c r="L1232" s="49">
        <v>40</v>
      </c>
      <c r="M1232" s="18"/>
      <c r="N1232" s="18"/>
      <c r="O1232" s="72">
        <f>SUM(F1232:N1232)</f>
        <v>40</v>
      </c>
      <c r="P1232" s="72">
        <v>44</v>
      </c>
      <c r="Q1232" s="78">
        <f>ROUNDDOWN(P1232/4,0)</f>
        <v>11</v>
      </c>
      <c r="R1232" s="6">
        <f t="shared" si="218"/>
        <v>44</v>
      </c>
    </row>
    <row r="1233" spans="1:18" ht="24" customHeight="1" outlineLevel="1">
      <c r="A1233" s="16"/>
      <c r="B1233" s="16"/>
      <c r="C1233" s="301"/>
      <c r="D1233" s="292" t="s">
        <v>978</v>
      </c>
      <c r="E1233" s="293"/>
      <c r="F1233" s="293"/>
      <c r="G1233" s="293"/>
      <c r="H1233" s="293"/>
      <c r="I1233" s="293"/>
      <c r="J1233" s="293"/>
      <c r="K1233" s="293"/>
      <c r="L1233" s="293"/>
      <c r="M1233" s="293"/>
      <c r="N1233" s="293"/>
      <c r="O1233" s="293"/>
      <c r="P1233" s="293"/>
      <c r="Q1233" s="293"/>
      <c r="R1233" s="6">
        <f t="shared" si="218"/>
        <v>0</v>
      </c>
    </row>
    <row r="1234" spans="1:18" ht="24" customHeight="1" outlineLevel="1">
      <c r="A1234" s="16"/>
      <c r="B1234" s="16"/>
      <c r="C1234" s="302"/>
      <c r="D1234" s="31" t="s">
        <v>44</v>
      </c>
      <c r="E1234" s="26" t="s">
        <v>1197</v>
      </c>
      <c r="F1234" s="73"/>
      <c r="G1234" s="73"/>
      <c r="H1234" s="73"/>
      <c r="I1234" s="73"/>
      <c r="J1234" s="73"/>
      <c r="K1234" s="73"/>
      <c r="L1234" s="73"/>
      <c r="M1234" s="18"/>
      <c r="N1234" s="18"/>
      <c r="O1234" s="72">
        <v>0</v>
      </c>
      <c r="P1234" s="72">
        <v>0</v>
      </c>
      <c r="Q1234" s="72">
        <v>0</v>
      </c>
      <c r="R1234" s="6">
        <f t="shared" si="218"/>
        <v>0</v>
      </c>
    </row>
    <row r="1235" spans="1:18" ht="24" customHeight="1">
      <c r="A1235" s="16"/>
      <c r="B1235" s="16"/>
      <c r="C1235" s="91" t="s">
        <v>873</v>
      </c>
      <c r="D1235" s="91" t="s">
        <v>45</v>
      </c>
      <c r="E1235" s="89"/>
      <c r="F1235" s="37">
        <f t="shared" ref="F1235:O1235" si="219">SUM(F1224:F1234)</f>
        <v>0</v>
      </c>
      <c r="G1235" s="37">
        <f t="shared" si="219"/>
        <v>0</v>
      </c>
      <c r="H1235" s="37">
        <f t="shared" si="219"/>
        <v>0</v>
      </c>
      <c r="I1235" s="37">
        <f t="shared" si="219"/>
        <v>0</v>
      </c>
      <c r="J1235" s="37">
        <f t="shared" si="219"/>
        <v>0</v>
      </c>
      <c r="K1235" s="37">
        <f t="shared" si="219"/>
        <v>0</v>
      </c>
      <c r="L1235" s="37">
        <f t="shared" si="219"/>
        <v>890</v>
      </c>
      <c r="M1235" s="37">
        <f t="shared" si="219"/>
        <v>190</v>
      </c>
      <c r="N1235" s="37">
        <f t="shared" si="219"/>
        <v>80</v>
      </c>
      <c r="O1235" s="37">
        <f t="shared" si="219"/>
        <v>1230</v>
      </c>
      <c r="P1235" s="37">
        <v>1353</v>
      </c>
      <c r="Q1235" s="37">
        <f>SUM(Q1224:Q1234)</f>
        <v>337</v>
      </c>
      <c r="R1235" s="6">
        <f t="shared" si="218"/>
        <v>1348</v>
      </c>
    </row>
    <row r="1236" spans="1:18" ht="24" customHeight="1" outlineLevel="1">
      <c r="A1236" s="16"/>
      <c r="B1236" s="16"/>
      <c r="C1236" s="300" t="s">
        <v>879</v>
      </c>
      <c r="D1236" s="15" t="s">
        <v>880</v>
      </c>
      <c r="E1236" s="26"/>
      <c r="F1236" s="17"/>
      <c r="G1236" s="17"/>
      <c r="H1236" s="17"/>
      <c r="I1236" s="17"/>
      <c r="J1236" s="17"/>
      <c r="K1236" s="17"/>
      <c r="L1236" s="49">
        <v>120</v>
      </c>
      <c r="M1236" s="18"/>
      <c r="N1236" s="18"/>
      <c r="O1236" s="72">
        <f>SUM(L1236:N1236)</f>
        <v>120</v>
      </c>
      <c r="P1236" s="72">
        <v>132</v>
      </c>
      <c r="Q1236" s="78">
        <f>ROUNDDOWN(P1236/4,0)</f>
        <v>33</v>
      </c>
      <c r="R1236" s="6">
        <f t="shared" si="218"/>
        <v>132</v>
      </c>
    </row>
    <row r="1237" spans="1:18" ht="24" customHeight="1" outlineLevel="1">
      <c r="A1237" s="16"/>
      <c r="B1237" s="16"/>
      <c r="C1237" s="301"/>
      <c r="D1237" s="288" t="s">
        <v>976</v>
      </c>
      <c r="E1237" s="289"/>
      <c r="F1237" s="289"/>
      <c r="G1237" s="289"/>
      <c r="H1237" s="289"/>
      <c r="I1237" s="289"/>
      <c r="J1237" s="289"/>
      <c r="K1237" s="289"/>
      <c r="L1237" s="289"/>
      <c r="M1237" s="289"/>
      <c r="N1237" s="289"/>
      <c r="O1237" s="289"/>
      <c r="P1237" s="289"/>
      <c r="Q1237" s="289"/>
      <c r="R1237" s="6">
        <f t="shared" si="218"/>
        <v>0</v>
      </c>
    </row>
    <row r="1238" spans="1:18" ht="24" customHeight="1" outlineLevel="1" collapsed="1">
      <c r="A1238" s="16"/>
      <c r="B1238" s="16"/>
      <c r="C1238" s="301"/>
      <c r="D1238" s="25" t="s">
        <v>891</v>
      </c>
      <c r="E1238" s="26" t="s">
        <v>32</v>
      </c>
      <c r="F1238" s="17"/>
      <c r="G1238" s="17"/>
      <c r="H1238" s="17"/>
      <c r="I1238" s="17"/>
      <c r="J1238" s="17"/>
      <c r="K1238" s="17"/>
      <c r="L1238" s="49">
        <v>600</v>
      </c>
      <c r="M1238" s="18">
        <v>30</v>
      </c>
      <c r="N1238" s="18">
        <v>5</v>
      </c>
      <c r="O1238" s="72">
        <f t="shared" ref="O1238:O1248" si="220">SUM(L1238:N1238)</f>
        <v>635</v>
      </c>
      <c r="P1238" s="72">
        <v>698.5</v>
      </c>
      <c r="Q1238" s="78">
        <f t="shared" ref="Q1238:Q1248" si="221">ROUNDDOWN(P1238/4,0)</f>
        <v>174</v>
      </c>
      <c r="R1238" s="6">
        <f t="shared" si="218"/>
        <v>696</v>
      </c>
    </row>
    <row r="1239" spans="1:18" ht="24" customHeight="1" outlineLevel="1">
      <c r="A1239" s="16"/>
      <c r="B1239" s="16"/>
      <c r="C1239" s="301"/>
      <c r="D1239" s="25" t="s">
        <v>884</v>
      </c>
      <c r="E1239" s="26" t="s">
        <v>989</v>
      </c>
      <c r="F1239" s="17"/>
      <c r="G1239" s="17"/>
      <c r="H1239" s="17"/>
      <c r="I1239" s="17"/>
      <c r="J1239" s="17"/>
      <c r="K1239" s="17"/>
      <c r="L1239" s="49">
        <v>150</v>
      </c>
      <c r="M1239" s="18">
        <v>50</v>
      </c>
      <c r="N1239" s="18">
        <v>5</v>
      </c>
      <c r="O1239" s="72">
        <f t="shared" si="220"/>
        <v>205</v>
      </c>
      <c r="P1239" s="72">
        <v>225.50000000000003</v>
      </c>
      <c r="Q1239" s="78">
        <f t="shared" si="221"/>
        <v>56</v>
      </c>
      <c r="R1239" s="6">
        <f t="shared" si="218"/>
        <v>224</v>
      </c>
    </row>
    <row r="1240" spans="1:18" ht="24" customHeight="1" outlineLevel="1">
      <c r="A1240" s="16"/>
      <c r="B1240" s="16"/>
      <c r="C1240" s="301"/>
      <c r="D1240" s="25" t="s">
        <v>882</v>
      </c>
      <c r="E1240" s="26" t="s">
        <v>984</v>
      </c>
      <c r="F1240" s="17"/>
      <c r="G1240" s="17"/>
      <c r="H1240" s="17"/>
      <c r="I1240" s="17"/>
      <c r="J1240" s="17"/>
      <c r="K1240" s="17"/>
      <c r="L1240" s="49">
        <v>150</v>
      </c>
      <c r="M1240" s="18">
        <v>30</v>
      </c>
      <c r="N1240" s="18">
        <v>5</v>
      </c>
      <c r="O1240" s="72">
        <f t="shared" si="220"/>
        <v>185</v>
      </c>
      <c r="P1240" s="72">
        <v>203.50000000000003</v>
      </c>
      <c r="Q1240" s="78">
        <f t="shared" si="221"/>
        <v>50</v>
      </c>
      <c r="R1240" s="6">
        <f t="shared" si="218"/>
        <v>200</v>
      </c>
    </row>
    <row r="1241" spans="1:18" ht="24" customHeight="1" outlineLevel="1">
      <c r="A1241" s="16"/>
      <c r="B1241" s="16"/>
      <c r="C1241" s="301"/>
      <c r="D1241" s="25" t="s">
        <v>883</v>
      </c>
      <c r="E1241" s="26" t="s">
        <v>984</v>
      </c>
      <c r="F1241" s="17"/>
      <c r="G1241" s="17"/>
      <c r="H1241" s="17"/>
      <c r="I1241" s="17"/>
      <c r="J1241" s="17"/>
      <c r="K1241" s="17"/>
      <c r="L1241" s="49">
        <v>100</v>
      </c>
      <c r="M1241" s="18">
        <v>20</v>
      </c>
      <c r="N1241" s="18">
        <v>5</v>
      </c>
      <c r="O1241" s="72">
        <f t="shared" si="220"/>
        <v>125</v>
      </c>
      <c r="P1241" s="72">
        <v>137.5</v>
      </c>
      <c r="Q1241" s="78">
        <f t="shared" si="221"/>
        <v>34</v>
      </c>
      <c r="R1241" s="6">
        <f t="shared" si="218"/>
        <v>136</v>
      </c>
    </row>
    <row r="1242" spans="1:18" ht="24" customHeight="1" outlineLevel="1">
      <c r="A1242" s="16"/>
      <c r="B1242" s="16"/>
      <c r="C1242" s="301"/>
      <c r="D1242" s="25" t="s">
        <v>888</v>
      </c>
      <c r="E1242" s="26" t="s">
        <v>984</v>
      </c>
      <c r="F1242" s="17"/>
      <c r="G1242" s="17"/>
      <c r="H1242" s="17"/>
      <c r="I1242" s="17"/>
      <c r="J1242" s="17"/>
      <c r="K1242" s="17"/>
      <c r="L1242" s="49">
        <v>100</v>
      </c>
      <c r="M1242" s="18">
        <v>30</v>
      </c>
      <c r="N1242" s="18">
        <v>5</v>
      </c>
      <c r="O1242" s="72">
        <f t="shared" si="220"/>
        <v>135</v>
      </c>
      <c r="P1242" s="72">
        <v>148.5</v>
      </c>
      <c r="Q1242" s="78">
        <f t="shared" si="221"/>
        <v>37</v>
      </c>
      <c r="R1242" s="6">
        <f t="shared" si="218"/>
        <v>148</v>
      </c>
    </row>
    <row r="1243" spans="1:18" ht="24" customHeight="1" outlineLevel="1">
      <c r="A1243" s="16"/>
      <c r="B1243" s="16"/>
      <c r="C1243" s="301"/>
      <c r="D1243" s="25" t="s">
        <v>886</v>
      </c>
      <c r="E1243" s="26" t="s">
        <v>983</v>
      </c>
      <c r="F1243" s="17"/>
      <c r="G1243" s="17"/>
      <c r="H1243" s="17"/>
      <c r="I1243" s="17"/>
      <c r="J1243" s="17"/>
      <c r="K1243" s="17"/>
      <c r="L1243" s="49">
        <v>100</v>
      </c>
      <c r="M1243" s="18">
        <v>15</v>
      </c>
      <c r="N1243" s="18">
        <v>5</v>
      </c>
      <c r="O1243" s="72">
        <f t="shared" si="220"/>
        <v>120</v>
      </c>
      <c r="P1243" s="72">
        <v>132</v>
      </c>
      <c r="Q1243" s="78">
        <f t="shared" si="221"/>
        <v>33</v>
      </c>
      <c r="R1243" s="6">
        <f t="shared" si="218"/>
        <v>132</v>
      </c>
    </row>
    <row r="1244" spans="1:18" ht="24" customHeight="1" outlineLevel="1">
      <c r="A1244" s="16"/>
      <c r="B1244" s="16"/>
      <c r="C1244" s="301"/>
      <c r="D1244" s="25" t="s">
        <v>887</v>
      </c>
      <c r="E1244" s="26" t="s">
        <v>983</v>
      </c>
      <c r="F1244" s="17"/>
      <c r="G1244" s="17"/>
      <c r="H1244" s="17"/>
      <c r="I1244" s="17"/>
      <c r="J1244" s="17"/>
      <c r="K1244" s="17"/>
      <c r="L1244" s="49">
        <v>100</v>
      </c>
      <c r="M1244" s="18">
        <v>15</v>
      </c>
      <c r="N1244" s="18">
        <v>5</v>
      </c>
      <c r="O1244" s="72">
        <f t="shared" si="220"/>
        <v>120</v>
      </c>
      <c r="P1244" s="72">
        <v>132</v>
      </c>
      <c r="Q1244" s="78">
        <f t="shared" si="221"/>
        <v>33</v>
      </c>
      <c r="R1244" s="6">
        <f t="shared" si="218"/>
        <v>132</v>
      </c>
    </row>
    <row r="1245" spans="1:18" ht="24" customHeight="1" outlineLevel="1">
      <c r="A1245" s="16"/>
      <c r="B1245" s="16"/>
      <c r="C1245" s="301"/>
      <c r="D1245" s="25" t="s">
        <v>889</v>
      </c>
      <c r="E1245" s="26" t="s">
        <v>986</v>
      </c>
      <c r="F1245" s="17"/>
      <c r="G1245" s="17"/>
      <c r="H1245" s="17"/>
      <c r="I1245" s="17"/>
      <c r="J1245" s="17"/>
      <c r="K1245" s="17"/>
      <c r="L1245" s="49">
        <v>100</v>
      </c>
      <c r="M1245" s="18">
        <v>15</v>
      </c>
      <c r="N1245" s="18">
        <v>5</v>
      </c>
      <c r="O1245" s="72">
        <f t="shared" si="220"/>
        <v>120</v>
      </c>
      <c r="P1245" s="72">
        <v>132</v>
      </c>
      <c r="Q1245" s="78">
        <f t="shared" si="221"/>
        <v>33</v>
      </c>
      <c r="R1245" s="6">
        <f t="shared" si="218"/>
        <v>132</v>
      </c>
    </row>
    <row r="1246" spans="1:18" ht="24" customHeight="1" outlineLevel="1">
      <c r="A1246" s="16"/>
      <c r="B1246" s="16"/>
      <c r="C1246" s="301"/>
      <c r="D1246" s="25" t="s">
        <v>890</v>
      </c>
      <c r="E1246" s="26" t="s">
        <v>986</v>
      </c>
      <c r="F1246" s="17"/>
      <c r="G1246" s="17"/>
      <c r="H1246" s="17"/>
      <c r="I1246" s="17"/>
      <c r="J1246" s="17"/>
      <c r="K1246" s="17"/>
      <c r="L1246" s="49">
        <v>100</v>
      </c>
      <c r="M1246" s="18">
        <v>15</v>
      </c>
      <c r="N1246" s="18">
        <v>5</v>
      </c>
      <c r="O1246" s="72">
        <f t="shared" si="220"/>
        <v>120</v>
      </c>
      <c r="P1246" s="72">
        <v>132</v>
      </c>
      <c r="Q1246" s="78">
        <f t="shared" si="221"/>
        <v>33</v>
      </c>
      <c r="R1246" s="6">
        <f t="shared" si="218"/>
        <v>132</v>
      </c>
    </row>
    <row r="1247" spans="1:18" ht="24" customHeight="1" outlineLevel="1" collapsed="1">
      <c r="A1247" s="16"/>
      <c r="B1247" s="16"/>
      <c r="C1247" s="301"/>
      <c r="D1247" s="25" t="s">
        <v>881</v>
      </c>
      <c r="E1247" s="26" t="s">
        <v>986</v>
      </c>
      <c r="F1247" s="17"/>
      <c r="G1247" s="17"/>
      <c r="H1247" s="17"/>
      <c r="I1247" s="17"/>
      <c r="J1247" s="17"/>
      <c r="K1247" s="17"/>
      <c r="L1247" s="49">
        <v>100</v>
      </c>
      <c r="M1247" s="18">
        <v>10</v>
      </c>
      <c r="N1247" s="18">
        <v>10</v>
      </c>
      <c r="O1247" s="72">
        <f t="shared" si="220"/>
        <v>120</v>
      </c>
      <c r="P1247" s="72">
        <v>132</v>
      </c>
      <c r="Q1247" s="78">
        <f t="shared" si="221"/>
        <v>33</v>
      </c>
      <c r="R1247" s="6">
        <f t="shared" si="218"/>
        <v>132</v>
      </c>
    </row>
    <row r="1248" spans="1:18" ht="24" customHeight="1" outlineLevel="1">
      <c r="A1248" s="16"/>
      <c r="B1248" s="16"/>
      <c r="C1248" s="301"/>
      <c r="D1248" s="25" t="s">
        <v>885</v>
      </c>
      <c r="E1248" s="26" t="s">
        <v>986</v>
      </c>
      <c r="F1248" s="17"/>
      <c r="G1248" s="17"/>
      <c r="H1248" s="17"/>
      <c r="I1248" s="17"/>
      <c r="J1248" s="17"/>
      <c r="K1248" s="17"/>
      <c r="L1248" s="49">
        <v>100</v>
      </c>
      <c r="M1248" s="18">
        <v>15</v>
      </c>
      <c r="N1248" s="18">
        <v>5</v>
      </c>
      <c r="O1248" s="72">
        <f t="shared" si="220"/>
        <v>120</v>
      </c>
      <c r="P1248" s="72">
        <v>132</v>
      </c>
      <c r="Q1248" s="78">
        <f t="shared" si="221"/>
        <v>33</v>
      </c>
      <c r="R1248" s="6">
        <f t="shared" si="218"/>
        <v>132</v>
      </c>
    </row>
    <row r="1249" spans="1:18" ht="24" customHeight="1" outlineLevel="1">
      <c r="A1249" s="16"/>
      <c r="B1249" s="16"/>
      <c r="C1249" s="301"/>
      <c r="D1249" s="290" t="s">
        <v>977</v>
      </c>
      <c r="E1249" s="291"/>
      <c r="F1249" s="291"/>
      <c r="G1249" s="291"/>
      <c r="H1249" s="291"/>
      <c r="I1249" s="291"/>
      <c r="J1249" s="291"/>
      <c r="K1249" s="291"/>
      <c r="L1249" s="291"/>
      <c r="M1249" s="291"/>
      <c r="N1249" s="291"/>
      <c r="O1249" s="291"/>
      <c r="P1249" s="291"/>
      <c r="Q1249" s="291"/>
      <c r="R1249" s="6">
        <f t="shared" si="218"/>
        <v>0</v>
      </c>
    </row>
    <row r="1250" spans="1:18" ht="24" customHeight="1" outlineLevel="1">
      <c r="A1250" s="16"/>
      <c r="B1250" s="16"/>
      <c r="C1250" s="301"/>
      <c r="D1250" s="25" t="s">
        <v>1075</v>
      </c>
      <c r="E1250" s="75" t="s">
        <v>1139</v>
      </c>
      <c r="F1250" s="17"/>
      <c r="G1250" s="17"/>
      <c r="H1250" s="17"/>
      <c r="I1250" s="17"/>
      <c r="J1250" s="17"/>
      <c r="K1250" s="17"/>
      <c r="L1250" s="49">
        <v>60</v>
      </c>
      <c r="M1250" s="18"/>
      <c r="N1250" s="18"/>
      <c r="O1250" s="72">
        <f>SUM(F1250:N1250)</f>
        <v>60</v>
      </c>
      <c r="P1250" s="72">
        <v>66</v>
      </c>
      <c r="Q1250" s="78">
        <f>ROUNDDOWN(P1250/4,0)</f>
        <v>16</v>
      </c>
      <c r="R1250" s="6">
        <f t="shared" si="218"/>
        <v>64</v>
      </c>
    </row>
    <row r="1251" spans="1:18" ht="24" customHeight="1" outlineLevel="1">
      <c r="A1251" s="16"/>
      <c r="B1251" s="16"/>
      <c r="C1251" s="301"/>
      <c r="D1251" s="292" t="s">
        <v>978</v>
      </c>
      <c r="E1251" s="293"/>
      <c r="F1251" s="293"/>
      <c r="G1251" s="293"/>
      <c r="H1251" s="293"/>
      <c r="I1251" s="293"/>
      <c r="J1251" s="293"/>
      <c r="K1251" s="293"/>
      <c r="L1251" s="293"/>
      <c r="M1251" s="293"/>
      <c r="N1251" s="293"/>
      <c r="O1251" s="293"/>
      <c r="P1251" s="293"/>
      <c r="Q1251" s="293"/>
      <c r="R1251" s="6">
        <f t="shared" si="218"/>
        <v>0</v>
      </c>
    </row>
    <row r="1252" spans="1:18" ht="24" customHeight="1" outlineLevel="1">
      <c r="A1252" s="16"/>
      <c r="B1252" s="16"/>
      <c r="C1252" s="302"/>
      <c r="D1252" s="31" t="s">
        <v>44</v>
      </c>
      <c r="E1252" s="26" t="s">
        <v>1197</v>
      </c>
      <c r="F1252" s="73"/>
      <c r="G1252" s="73"/>
      <c r="H1252" s="73"/>
      <c r="I1252" s="73"/>
      <c r="J1252" s="73"/>
      <c r="K1252" s="73"/>
      <c r="L1252" s="73"/>
      <c r="M1252" s="18"/>
      <c r="N1252" s="18"/>
      <c r="O1252" s="72">
        <v>0</v>
      </c>
      <c r="P1252" s="72">
        <v>0</v>
      </c>
      <c r="Q1252" s="72">
        <v>0</v>
      </c>
      <c r="R1252" s="6">
        <f t="shared" si="218"/>
        <v>0</v>
      </c>
    </row>
    <row r="1253" spans="1:18" ht="24" customHeight="1">
      <c r="A1253" s="16"/>
      <c r="B1253" s="16"/>
      <c r="C1253" s="91" t="s">
        <v>879</v>
      </c>
      <c r="D1253" s="91" t="s">
        <v>45</v>
      </c>
      <c r="E1253" s="89"/>
      <c r="F1253" s="37">
        <f t="shared" ref="F1253:O1253" si="222">SUM(F1236:F1252)</f>
        <v>0</v>
      </c>
      <c r="G1253" s="37">
        <f t="shared" si="222"/>
        <v>0</v>
      </c>
      <c r="H1253" s="37">
        <f t="shared" si="222"/>
        <v>0</v>
      </c>
      <c r="I1253" s="37">
        <f t="shared" si="222"/>
        <v>0</v>
      </c>
      <c r="J1253" s="37">
        <f t="shared" si="222"/>
        <v>0</v>
      </c>
      <c r="K1253" s="37">
        <f t="shared" si="222"/>
        <v>0</v>
      </c>
      <c r="L1253" s="37">
        <f t="shared" si="222"/>
        <v>1880</v>
      </c>
      <c r="M1253" s="37">
        <f t="shared" si="222"/>
        <v>245</v>
      </c>
      <c r="N1253" s="37">
        <f t="shared" si="222"/>
        <v>60</v>
      </c>
      <c r="O1253" s="37">
        <f t="shared" si="222"/>
        <v>2185</v>
      </c>
      <c r="P1253" s="37">
        <v>2403.5</v>
      </c>
      <c r="Q1253" s="37">
        <f>SUM(Q1236:Q1252)</f>
        <v>598</v>
      </c>
      <c r="R1253" s="6">
        <f t="shared" si="218"/>
        <v>2392</v>
      </c>
    </row>
    <row r="1254" spans="1:18" ht="24" customHeight="1" outlineLevel="1">
      <c r="A1254" s="16"/>
      <c r="B1254" s="16"/>
      <c r="C1254" s="300" t="s">
        <v>892</v>
      </c>
      <c r="D1254" s="15" t="s">
        <v>893</v>
      </c>
      <c r="E1254" s="26"/>
      <c r="F1254" s="17"/>
      <c r="G1254" s="17"/>
      <c r="H1254" s="17"/>
      <c r="I1254" s="17"/>
      <c r="J1254" s="17"/>
      <c r="K1254" s="17"/>
      <c r="L1254" s="49">
        <v>235</v>
      </c>
      <c r="M1254" s="18"/>
      <c r="N1254" s="18"/>
      <c r="O1254" s="72">
        <f>SUM(F1254:N1254)</f>
        <v>235</v>
      </c>
      <c r="P1254" s="72">
        <v>258.5</v>
      </c>
      <c r="Q1254" s="78">
        <f>ROUNDDOWN(P1254/4,0)</f>
        <v>64</v>
      </c>
      <c r="R1254" s="6">
        <f t="shared" si="218"/>
        <v>256</v>
      </c>
    </row>
    <row r="1255" spans="1:18" ht="24" customHeight="1" outlineLevel="1">
      <c r="A1255" s="16"/>
      <c r="B1255" s="16"/>
      <c r="C1255" s="301"/>
      <c r="D1255" s="288" t="s">
        <v>976</v>
      </c>
      <c r="E1255" s="289"/>
      <c r="F1255" s="289"/>
      <c r="G1255" s="289"/>
      <c r="H1255" s="289"/>
      <c r="I1255" s="289"/>
      <c r="J1255" s="289"/>
      <c r="K1255" s="289"/>
      <c r="L1255" s="289"/>
      <c r="M1255" s="289"/>
      <c r="N1255" s="289"/>
      <c r="O1255" s="289"/>
      <c r="P1255" s="289"/>
      <c r="Q1255" s="289"/>
      <c r="R1255" s="6">
        <f t="shared" si="218"/>
        <v>0</v>
      </c>
    </row>
    <row r="1256" spans="1:18" ht="24" customHeight="1" outlineLevel="1">
      <c r="A1256" s="16"/>
      <c r="B1256" s="16"/>
      <c r="C1256" s="301"/>
      <c r="D1256" s="25" t="s">
        <v>904</v>
      </c>
      <c r="E1256" s="26" t="s">
        <v>59</v>
      </c>
      <c r="F1256" s="17"/>
      <c r="G1256" s="17"/>
      <c r="H1256" s="17"/>
      <c r="I1256" s="17"/>
      <c r="J1256" s="17"/>
      <c r="K1256" s="17"/>
      <c r="L1256" s="49">
        <v>1030</v>
      </c>
      <c r="M1256" s="18">
        <v>40</v>
      </c>
      <c r="N1256" s="18">
        <v>30</v>
      </c>
      <c r="O1256" s="72">
        <f t="shared" ref="O1256:O1272" si="223">SUM(L1256:N1256)</f>
        <v>1100</v>
      </c>
      <c r="P1256" s="72">
        <v>1210</v>
      </c>
      <c r="Q1256" s="78">
        <f t="shared" ref="Q1256:Q1272" si="224">ROUNDDOWN(P1256/4,0)</f>
        <v>302</v>
      </c>
      <c r="R1256" s="6">
        <f t="shared" si="218"/>
        <v>1208</v>
      </c>
    </row>
    <row r="1257" spans="1:18" ht="24" customHeight="1" outlineLevel="1" collapsed="1">
      <c r="A1257" s="16"/>
      <c r="B1257" s="16"/>
      <c r="C1257" s="301"/>
      <c r="D1257" s="25" t="s">
        <v>894</v>
      </c>
      <c r="E1257" s="26" t="s">
        <v>32</v>
      </c>
      <c r="F1257" s="17"/>
      <c r="G1257" s="17"/>
      <c r="H1257" s="17"/>
      <c r="I1257" s="17"/>
      <c r="J1257" s="17"/>
      <c r="K1257" s="17"/>
      <c r="L1257" s="49">
        <v>920</v>
      </c>
      <c r="M1257" s="18">
        <v>80</v>
      </c>
      <c r="N1257" s="18">
        <v>60</v>
      </c>
      <c r="O1257" s="72">
        <f t="shared" si="223"/>
        <v>1060</v>
      </c>
      <c r="P1257" s="72">
        <v>1166</v>
      </c>
      <c r="Q1257" s="78">
        <f t="shared" si="224"/>
        <v>291</v>
      </c>
      <c r="R1257" s="6">
        <f t="shared" si="218"/>
        <v>1164</v>
      </c>
    </row>
    <row r="1258" spans="1:18" ht="24" customHeight="1" outlineLevel="1">
      <c r="A1258" s="16"/>
      <c r="B1258" s="16"/>
      <c r="C1258" s="301"/>
      <c r="D1258" s="25" t="s">
        <v>896</v>
      </c>
      <c r="E1258" s="26" t="s">
        <v>984</v>
      </c>
      <c r="F1258" s="17"/>
      <c r="G1258" s="17"/>
      <c r="H1258" s="17"/>
      <c r="I1258" s="17"/>
      <c r="J1258" s="17"/>
      <c r="K1258" s="17"/>
      <c r="L1258" s="49">
        <v>200</v>
      </c>
      <c r="M1258" s="18">
        <v>30</v>
      </c>
      <c r="N1258" s="18">
        <v>10</v>
      </c>
      <c r="O1258" s="72">
        <f t="shared" si="223"/>
        <v>240</v>
      </c>
      <c r="P1258" s="72">
        <v>264</v>
      </c>
      <c r="Q1258" s="78">
        <f t="shared" si="224"/>
        <v>66</v>
      </c>
      <c r="R1258" s="6">
        <f t="shared" si="218"/>
        <v>264</v>
      </c>
    </row>
    <row r="1259" spans="1:18" ht="24" customHeight="1" outlineLevel="1">
      <c r="A1259" s="16"/>
      <c r="B1259" s="16"/>
      <c r="C1259" s="301"/>
      <c r="D1259" s="25" t="s">
        <v>1076</v>
      </c>
      <c r="E1259" s="26" t="s">
        <v>984</v>
      </c>
      <c r="F1259" s="17"/>
      <c r="G1259" s="17"/>
      <c r="H1259" s="17"/>
      <c r="I1259" s="17"/>
      <c r="J1259" s="17"/>
      <c r="K1259" s="17"/>
      <c r="L1259" s="49">
        <v>200</v>
      </c>
      <c r="M1259" s="18">
        <v>40</v>
      </c>
      <c r="N1259" s="18">
        <v>10</v>
      </c>
      <c r="O1259" s="72">
        <f t="shared" si="223"/>
        <v>250</v>
      </c>
      <c r="P1259" s="72">
        <v>275</v>
      </c>
      <c r="Q1259" s="78">
        <f t="shared" si="224"/>
        <v>68</v>
      </c>
      <c r="R1259" s="6">
        <f t="shared" si="218"/>
        <v>272</v>
      </c>
    </row>
    <row r="1260" spans="1:18" ht="24" customHeight="1" outlineLevel="1">
      <c r="A1260" s="16"/>
      <c r="B1260" s="16"/>
      <c r="C1260" s="301"/>
      <c r="D1260" s="25" t="s">
        <v>899</v>
      </c>
      <c r="E1260" s="26" t="s">
        <v>984</v>
      </c>
      <c r="F1260" s="17"/>
      <c r="G1260" s="17"/>
      <c r="H1260" s="17"/>
      <c r="I1260" s="17"/>
      <c r="J1260" s="17"/>
      <c r="K1260" s="17"/>
      <c r="L1260" s="49">
        <v>150</v>
      </c>
      <c r="M1260" s="18">
        <v>30</v>
      </c>
      <c r="N1260" s="18">
        <v>10</v>
      </c>
      <c r="O1260" s="72">
        <f t="shared" si="223"/>
        <v>190</v>
      </c>
      <c r="P1260" s="72">
        <v>209.00000000000003</v>
      </c>
      <c r="Q1260" s="78">
        <f t="shared" si="224"/>
        <v>52</v>
      </c>
      <c r="R1260" s="6">
        <f t="shared" si="218"/>
        <v>208</v>
      </c>
    </row>
    <row r="1261" spans="1:18" ht="24" customHeight="1" outlineLevel="1">
      <c r="A1261" s="16"/>
      <c r="B1261" s="16"/>
      <c r="C1261" s="301"/>
      <c r="D1261" s="25" t="s">
        <v>895</v>
      </c>
      <c r="E1261" s="26" t="s">
        <v>983</v>
      </c>
      <c r="F1261" s="17"/>
      <c r="G1261" s="17"/>
      <c r="H1261" s="17"/>
      <c r="I1261" s="17"/>
      <c r="J1261" s="17"/>
      <c r="K1261" s="17"/>
      <c r="L1261" s="49">
        <v>140</v>
      </c>
      <c r="M1261" s="18">
        <v>40</v>
      </c>
      <c r="N1261" s="18">
        <v>10</v>
      </c>
      <c r="O1261" s="72">
        <f t="shared" si="223"/>
        <v>190</v>
      </c>
      <c r="P1261" s="72">
        <v>209.00000000000003</v>
      </c>
      <c r="Q1261" s="78">
        <f t="shared" si="224"/>
        <v>52</v>
      </c>
      <c r="R1261" s="6">
        <f t="shared" si="218"/>
        <v>208</v>
      </c>
    </row>
    <row r="1262" spans="1:18" ht="24" customHeight="1" outlineLevel="1">
      <c r="A1262" s="16"/>
      <c r="B1262" s="16"/>
      <c r="C1262" s="301"/>
      <c r="D1262" s="25" t="s">
        <v>897</v>
      </c>
      <c r="E1262" s="26" t="s">
        <v>983</v>
      </c>
      <c r="F1262" s="17"/>
      <c r="G1262" s="17"/>
      <c r="H1262" s="17"/>
      <c r="I1262" s="17"/>
      <c r="J1262" s="17"/>
      <c r="K1262" s="17"/>
      <c r="L1262" s="49">
        <v>180</v>
      </c>
      <c r="M1262" s="18">
        <v>40</v>
      </c>
      <c r="N1262" s="18">
        <v>10</v>
      </c>
      <c r="O1262" s="72">
        <f t="shared" si="223"/>
        <v>230</v>
      </c>
      <c r="P1262" s="72">
        <v>253.00000000000003</v>
      </c>
      <c r="Q1262" s="78">
        <f t="shared" si="224"/>
        <v>63</v>
      </c>
      <c r="R1262" s="6">
        <f t="shared" si="218"/>
        <v>252</v>
      </c>
    </row>
    <row r="1263" spans="1:18" ht="24" customHeight="1" outlineLevel="1">
      <c r="A1263" s="16"/>
      <c r="B1263" s="16"/>
      <c r="C1263" s="301"/>
      <c r="D1263" s="25" t="s">
        <v>898</v>
      </c>
      <c r="E1263" s="26" t="s">
        <v>983</v>
      </c>
      <c r="F1263" s="17"/>
      <c r="G1263" s="17"/>
      <c r="H1263" s="17"/>
      <c r="I1263" s="17"/>
      <c r="J1263" s="17"/>
      <c r="K1263" s="17"/>
      <c r="L1263" s="49">
        <v>185</v>
      </c>
      <c r="M1263" s="18">
        <v>40</v>
      </c>
      <c r="N1263" s="18">
        <v>10</v>
      </c>
      <c r="O1263" s="72">
        <f t="shared" si="223"/>
        <v>235</v>
      </c>
      <c r="P1263" s="72">
        <v>258.5</v>
      </c>
      <c r="Q1263" s="78">
        <f t="shared" si="224"/>
        <v>64</v>
      </c>
      <c r="R1263" s="6">
        <f t="shared" si="218"/>
        <v>256</v>
      </c>
    </row>
    <row r="1264" spans="1:18" ht="24" customHeight="1" outlineLevel="1">
      <c r="A1264" s="16"/>
      <c r="B1264" s="16"/>
      <c r="C1264" s="301"/>
      <c r="D1264" s="25" t="s">
        <v>900</v>
      </c>
      <c r="E1264" s="26" t="s">
        <v>983</v>
      </c>
      <c r="F1264" s="17"/>
      <c r="G1264" s="17"/>
      <c r="H1264" s="17"/>
      <c r="I1264" s="17"/>
      <c r="J1264" s="17"/>
      <c r="K1264" s="17"/>
      <c r="L1264" s="49">
        <v>100</v>
      </c>
      <c r="M1264" s="18">
        <v>10</v>
      </c>
      <c r="N1264" s="18">
        <v>10</v>
      </c>
      <c r="O1264" s="72">
        <f t="shared" si="223"/>
        <v>120</v>
      </c>
      <c r="P1264" s="72">
        <v>132</v>
      </c>
      <c r="Q1264" s="78">
        <f t="shared" si="224"/>
        <v>33</v>
      </c>
      <c r="R1264" s="6">
        <f t="shared" si="218"/>
        <v>132</v>
      </c>
    </row>
    <row r="1265" spans="1:18" ht="24" customHeight="1" outlineLevel="1" collapsed="1">
      <c r="A1265" s="16"/>
      <c r="B1265" s="16"/>
      <c r="C1265" s="301"/>
      <c r="D1265" s="25" t="s">
        <v>901</v>
      </c>
      <c r="E1265" s="26" t="s">
        <v>983</v>
      </c>
      <c r="F1265" s="17"/>
      <c r="G1265" s="17"/>
      <c r="H1265" s="17"/>
      <c r="I1265" s="17"/>
      <c r="J1265" s="17"/>
      <c r="K1265" s="17"/>
      <c r="L1265" s="49">
        <v>135</v>
      </c>
      <c r="M1265" s="18">
        <v>10</v>
      </c>
      <c r="N1265" s="18">
        <v>10</v>
      </c>
      <c r="O1265" s="72">
        <f t="shared" si="223"/>
        <v>155</v>
      </c>
      <c r="P1265" s="72">
        <v>170.5</v>
      </c>
      <c r="Q1265" s="78">
        <f t="shared" si="224"/>
        <v>42</v>
      </c>
      <c r="R1265" s="6">
        <f t="shared" si="218"/>
        <v>168</v>
      </c>
    </row>
    <row r="1266" spans="1:18" ht="24" customHeight="1" outlineLevel="1">
      <c r="A1266" s="16"/>
      <c r="B1266" s="16"/>
      <c r="C1266" s="301"/>
      <c r="D1266" s="25" t="s">
        <v>902</v>
      </c>
      <c r="E1266" s="26" t="s">
        <v>983</v>
      </c>
      <c r="F1266" s="17"/>
      <c r="G1266" s="17"/>
      <c r="H1266" s="17"/>
      <c r="I1266" s="17"/>
      <c r="J1266" s="17"/>
      <c r="K1266" s="17"/>
      <c r="L1266" s="49">
        <v>145</v>
      </c>
      <c r="M1266" s="18">
        <v>40</v>
      </c>
      <c r="N1266" s="18">
        <v>10</v>
      </c>
      <c r="O1266" s="72">
        <f t="shared" si="223"/>
        <v>195</v>
      </c>
      <c r="P1266" s="72">
        <v>214.50000000000003</v>
      </c>
      <c r="Q1266" s="78">
        <f t="shared" si="224"/>
        <v>53</v>
      </c>
      <c r="R1266" s="6">
        <f t="shared" si="218"/>
        <v>212</v>
      </c>
    </row>
    <row r="1267" spans="1:18" ht="24" customHeight="1" outlineLevel="1">
      <c r="A1267" s="16"/>
      <c r="B1267" s="16"/>
      <c r="C1267" s="301"/>
      <c r="D1267" s="25" t="s">
        <v>906</v>
      </c>
      <c r="E1267" s="26" t="s">
        <v>983</v>
      </c>
      <c r="F1267" s="17"/>
      <c r="G1267" s="17"/>
      <c r="H1267" s="17"/>
      <c r="I1267" s="17"/>
      <c r="J1267" s="17"/>
      <c r="K1267" s="17"/>
      <c r="L1267" s="49">
        <v>100</v>
      </c>
      <c r="M1267" s="18">
        <v>40</v>
      </c>
      <c r="N1267" s="18">
        <v>10</v>
      </c>
      <c r="O1267" s="72">
        <f t="shared" si="223"/>
        <v>150</v>
      </c>
      <c r="P1267" s="72">
        <v>165</v>
      </c>
      <c r="Q1267" s="78">
        <f t="shared" si="224"/>
        <v>41</v>
      </c>
      <c r="R1267" s="6">
        <f t="shared" si="218"/>
        <v>164</v>
      </c>
    </row>
    <row r="1268" spans="1:18" ht="24" customHeight="1" outlineLevel="1">
      <c r="A1268" s="16"/>
      <c r="B1268" s="16"/>
      <c r="C1268" s="301"/>
      <c r="D1268" s="25" t="s">
        <v>907</v>
      </c>
      <c r="E1268" s="26" t="s">
        <v>983</v>
      </c>
      <c r="F1268" s="17"/>
      <c r="G1268" s="17"/>
      <c r="H1268" s="17"/>
      <c r="I1268" s="17"/>
      <c r="J1268" s="17"/>
      <c r="K1268" s="17"/>
      <c r="L1268" s="49">
        <v>100</v>
      </c>
      <c r="M1268" s="18">
        <v>40</v>
      </c>
      <c r="N1268" s="18">
        <v>10</v>
      </c>
      <c r="O1268" s="72">
        <f t="shared" si="223"/>
        <v>150</v>
      </c>
      <c r="P1268" s="72">
        <v>165</v>
      </c>
      <c r="Q1268" s="78">
        <f t="shared" si="224"/>
        <v>41</v>
      </c>
      <c r="R1268" s="6">
        <f t="shared" si="218"/>
        <v>164</v>
      </c>
    </row>
    <row r="1269" spans="1:18" ht="24" customHeight="1" outlineLevel="1">
      <c r="A1269" s="16"/>
      <c r="B1269" s="16"/>
      <c r="C1269" s="301"/>
      <c r="D1269" s="25" t="s">
        <v>908</v>
      </c>
      <c r="E1269" s="26" t="s">
        <v>983</v>
      </c>
      <c r="F1269" s="17"/>
      <c r="G1269" s="17"/>
      <c r="H1269" s="17"/>
      <c r="I1269" s="17"/>
      <c r="J1269" s="17"/>
      <c r="K1269" s="17"/>
      <c r="L1269" s="49">
        <v>140</v>
      </c>
      <c r="M1269" s="18">
        <v>40</v>
      </c>
      <c r="N1269" s="18">
        <v>10</v>
      </c>
      <c r="O1269" s="72">
        <f t="shared" si="223"/>
        <v>190</v>
      </c>
      <c r="P1269" s="72">
        <v>209.00000000000003</v>
      </c>
      <c r="Q1269" s="78">
        <f t="shared" si="224"/>
        <v>52</v>
      </c>
      <c r="R1269" s="6">
        <f t="shared" si="218"/>
        <v>208</v>
      </c>
    </row>
    <row r="1270" spans="1:18" ht="24" customHeight="1" outlineLevel="1">
      <c r="A1270" s="16"/>
      <c r="B1270" s="16"/>
      <c r="C1270" s="301"/>
      <c r="D1270" s="25" t="s">
        <v>905</v>
      </c>
      <c r="E1270" s="26" t="s">
        <v>986</v>
      </c>
      <c r="F1270" s="17"/>
      <c r="G1270" s="17"/>
      <c r="H1270" s="17"/>
      <c r="I1270" s="17"/>
      <c r="J1270" s="17"/>
      <c r="K1270" s="17"/>
      <c r="L1270" s="49">
        <v>100</v>
      </c>
      <c r="M1270" s="18">
        <v>12</v>
      </c>
      <c r="N1270" s="18">
        <v>10</v>
      </c>
      <c r="O1270" s="72">
        <f t="shared" si="223"/>
        <v>122</v>
      </c>
      <c r="P1270" s="72">
        <v>134.20000000000002</v>
      </c>
      <c r="Q1270" s="78">
        <f t="shared" si="224"/>
        <v>33</v>
      </c>
      <c r="R1270" s="6">
        <f t="shared" si="218"/>
        <v>132</v>
      </c>
    </row>
    <row r="1271" spans="1:18" ht="24" customHeight="1" outlineLevel="1">
      <c r="A1271" s="16"/>
      <c r="B1271" s="16"/>
      <c r="C1271" s="301"/>
      <c r="D1271" s="25" t="s">
        <v>903</v>
      </c>
      <c r="E1271" s="26" t="s">
        <v>986</v>
      </c>
      <c r="F1271" s="17"/>
      <c r="G1271" s="17"/>
      <c r="H1271" s="17"/>
      <c r="I1271" s="17"/>
      <c r="J1271" s="17"/>
      <c r="K1271" s="17"/>
      <c r="L1271" s="49">
        <v>100</v>
      </c>
      <c r="M1271" s="18">
        <v>40</v>
      </c>
      <c r="N1271" s="18">
        <v>10</v>
      </c>
      <c r="O1271" s="72">
        <f t="shared" si="223"/>
        <v>150</v>
      </c>
      <c r="P1271" s="72">
        <v>165</v>
      </c>
      <c r="Q1271" s="78">
        <f t="shared" si="224"/>
        <v>41</v>
      </c>
      <c r="R1271" s="6">
        <f t="shared" si="218"/>
        <v>164</v>
      </c>
    </row>
    <row r="1272" spans="1:18" ht="24" customHeight="1" outlineLevel="1">
      <c r="A1272" s="16"/>
      <c r="B1272" s="16"/>
      <c r="C1272" s="301"/>
      <c r="D1272" s="25" t="s">
        <v>909</v>
      </c>
      <c r="E1272" s="26" t="s">
        <v>986</v>
      </c>
      <c r="F1272" s="17"/>
      <c r="G1272" s="17"/>
      <c r="H1272" s="17"/>
      <c r="I1272" s="17"/>
      <c r="J1272" s="17"/>
      <c r="K1272" s="17"/>
      <c r="L1272" s="49">
        <v>100</v>
      </c>
      <c r="M1272" s="18">
        <v>15</v>
      </c>
      <c r="N1272" s="18">
        <v>10</v>
      </c>
      <c r="O1272" s="72">
        <f t="shared" si="223"/>
        <v>125</v>
      </c>
      <c r="P1272" s="72">
        <v>137.5</v>
      </c>
      <c r="Q1272" s="78">
        <f t="shared" si="224"/>
        <v>34</v>
      </c>
      <c r="R1272" s="6">
        <f t="shared" si="218"/>
        <v>136</v>
      </c>
    </row>
    <row r="1273" spans="1:18" ht="24" customHeight="1" outlineLevel="1">
      <c r="A1273" s="16"/>
      <c r="B1273" s="16"/>
      <c r="C1273" s="301"/>
      <c r="D1273" s="290" t="s">
        <v>977</v>
      </c>
      <c r="E1273" s="291"/>
      <c r="F1273" s="291"/>
      <c r="G1273" s="291"/>
      <c r="H1273" s="291"/>
      <c r="I1273" s="291"/>
      <c r="J1273" s="291"/>
      <c r="K1273" s="291"/>
      <c r="L1273" s="291"/>
      <c r="M1273" s="291"/>
      <c r="N1273" s="291"/>
      <c r="O1273" s="291"/>
      <c r="P1273" s="291"/>
      <c r="Q1273" s="291"/>
      <c r="R1273" s="6">
        <f t="shared" si="218"/>
        <v>0</v>
      </c>
    </row>
    <row r="1274" spans="1:18" ht="24" customHeight="1" outlineLevel="1">
      <c r="A1274" s="16"/>
      <c r="B1274" s="16"/>
      <c r="C1274" s="301"/>
      <c r="D1274" s="25" t="s">
        <v>1077</v>
      </c>
      <c r="E1274" s="26" t="s">
        <v>1144</v>
      </c>
      <c r="F1274" s="17"/>
      <c r="G1274" s="17"/>
      <c r="H1274" s="17"/>
      <c r="I1274" s="17"/>
      <c r="J1274" s="17"/>
      <c r="K1274" s="17"/>
      <c r="L1274" s="49">
        <v>200</v>
      </c>
      <c r="M1274" s="18"/>
      <c r="N1274" s="18"/>
      <c r="O1274" s="72">
        <f>SUM(L1274:N1274)</f>
        <v>200</v>
      </c>
      <c r="P1274" s="72">
        <v>220.00000000000003</v>
      </c>
      <c r="Q1274" s="78">
        <f>ROUNDDOWN(P1274/4,0)</f>
        <v>55</v>
      </c>
      <c r="R1274" s="6">
        <f t="shared" si="218"/>
        <v>220</v>
      </c>
    </row>
    <row r="1275" spans="1:18" ht="24" customHeight="1" outlineLevel="1">
      <c r="A1275" s="16"/>
      <c r="B1275" s="16"/>
      <c r="C1275" s="301"/>
      <c r="D1275" s="25" t="s">
        <v>1078</v>
      </c>
      <c r="E1275" s="75" t="s">
        <v>1139</v>
      </c>
      <c r="F1275" s="17"/>
      <c r="G1275" s="17"/>
      <c r="H1275" s="17"/>
      <c r="I1275" s="17"/>
      <c r="J1275" s="17"/>
      <c r="K1275" s="17"/>
      <c r="L1275" s="49">
        <v>40</v>
      </c>
      <c r="M1275" s="18"/>
      <c r="N1275" s="18"/>
      <c r="O1275" s="72">
        <f>SUM(L1275:N1275)</f>
        <v>40</v>
      </c>
      <c r="P1275" s="72">
        <v>44</v>
      </c>
      <c r="Q1275" s="78">
        <f>ROUNDDOWN(P1275/4,0)</f>
        <v>11</v>
      </c>
      <c r="R1275" s="6">
        <f t="shared" si="218"/>
        <v>44</v>
      </c>
    </row>
    <row r="1276" spans="1:18" ht="24" customHeight="1" outlineLevel="1">
      <c r="A1276" s="16"/>
      <c r="B1276" s="16"/>
      <c r="C1276" s="301"/>
      <c r="D1276" s="25" t="s">
        <v>1079</v>
      </c>
      <c r="E1276" s="75" t="s">
        <v>1139</v>
      </c>
      <c r="F1276" s="17"/>
      <c r="G1276" s="17"/>
      <c r="H1276" s="17"/>
      <c r="I1276" s="17"/>
      <c r="J1276" s="17"/>
      <c r="K1276" s="17"/>
      <c r="L1276" s="49">
        <v>80</v>
      </c>
      <c r="M1276" s="18"/>
      <c r="N1276" s="18"/>
      <c r="O1276" s="72">
        <f>SUM(L1276:N1276)</f>
        <v>80</v>
      </c>
      <c r="P1276" s="72">
        <v>88</v>
      </c>
      <c r="Q1276" s="78">
        <f>ROUNDDOWN(P1276/4,0)</f>
        <v>22</v>
      </c>
      <c r="R1276" s="6">
        <f t="shared" si="218"/>
        <v>88</v>
      </c>
    </row>
    <row r="1277" spans="1:18" ht="24" customHeight="1" outlineLevel="1">
      <c r="A1277" s="16"/>
      <c r="B1277" s="16"/>
      <c r="C1277" s="301"/>
      <c r="D1277" s="25" t="s">
        <v>1080</v>
      </c>
      <c r="E1277" s="75" t="s">
        <v>1139</v>
      </c>
      <c r="F1277" s="17"/>
      <c r="G1277" s="17"/>
      <c r="H1277" s="17"/>
      <c r="I1277" s="17"/>
      <c r="J1277" s="17"/>
      <c r="K1277" s="17"/>
      <c r="L1277" s="49">
        <v>100</v>
      </c>
      <c r="M1277" s="18"/>
      <c r="N1277" s="18"/>
      <c r="O1277" s="72">
        <f>SUM(L1277:N1277)</f>
        <v>100</v>
      </c>
      <c r="P1277" s="72">
        <v>110.00000000000001</v>
      </c>
      <c r="Q1277" s="78">
        <f>ROUNDDOWN(P1277/4,0)</f>
        <v>27</v>
      </c>
      <c r="R1277" s="6">
        <f t="shared" si="218"/>
        <v>108</v>
      </c>
    </row>
    <row r="1278" spans="1:18" ht="24" customHeight="1" outlineLevel="1">
      <c r="A1278" s="16"/>
      <c r="B1278" s="16"/>
      <c r="C1278" s="301"/>
      <c r="D1278" s="25" t="s">
        <v>1081</v>
      </c>
      <c r="E1278" s="75" t="s">
        <v>1140</v>
      </c>
      <c r="F1278" s="17"/>
      <c r="G1278" s="17"/>
      <c r="H1278" s="17"/>
      <c r="I1278" s="17"/>
      <c r="J1278" s="17"/>
      <c r="K1278" s="17"/>
      <c r="L1278" s="49">
        <v>1500</v>
      </c>
      <c r="M1278" s="18"/>
      <c r="N1278" s="18"/>
      <c r="O1278" s="72">
        <f>SUM(L1278:N1278)</f>
        <v>1500</v>
      </c>
      <c r="P1278" s="72">
        <v>1650.0000000000002</v>
      </c>
      <c r="Q1278" s="78">
        <f>ROUNDDOWN(P1278/4,0)</f>
        <v>412</v>
      </c>
      <c r="R1278" s="6">
        <f t="shared" si="218"/>
        <v>1648</v>
      </c>
    </row>
    <row r="1279" spans="1:18" ht="24" customHeight="1" outlineLevel="1">
      <c r="A1279" s="16"/>
      <c r="B1279" s="16"/>
      <c r="C1279" s="301"/>
      <c r="D1279" s="292" t="s">
        <v>978</v>
      </c>
      <c r="E1279" s="293"/>
      <c r="F1279" s="293"/>
      <c r="G1279" s="293"/>
      <c r="H1279" s="293"/>
      <c r="I1279" s="293"/>
      <c r="J1279" s="293"/>
      <c r="K1279" s="293"/>
      <c r="L1279" s="293"/>
      <c r="M1279" s="293"/>
      <c r="N1279" s="293"/>
      <c r="O1279" s="293"/>
      <c r="P1279" s="293"/>
      <c r="Q1279" s="293"/>
      <c r="R1279" s="6">
        <f t="shared" si="218"/>
        <v>0</v>
      </c>
    </row>
    <row r="1280" spans="1:18" ht="24" customHeight="1" outlineLevel="1">
      <c r="A1280" s="16"/>
      <c r="B1280" s="16"/>
      <c r="C1280" s="302"/>
      <c r="D1280" s="31" t="s">
        <v>44</v>
      </c>
      <c r="E1280" s="26" t="s">
        <v>1197</v>
      </c>
      <c r="F1280" s="73"/>
      <c r="G1280" s="73"/>
      <c r="H1280" s="73"/>
      <c r="I1280" s="73"/>
      <c r="J1280" s="73"/>
      <c r="K1280" s="73"/>
      <c r="L1280" s="73"/>
      <c r="M1280" s="18"/>
      <c r="N1280" s="18"/>
      <c r="O1280" s="72">
        <v>0</v>
      </c>
      <c r="P1280" s="72">
        <v>0</v>
      </c>
      <c r="Q1280" s="72">
        <v>0</v>
      </c>
      <c r="R1280" s="6">
        <f t="shared" si="218"/>
        <v>0</v>
      </c>
    </row>
    <row r="1281" spans="1:18" ht="24" customHeight="1">
      <c r="A1281" s="16"/>
      <c r="B1281" s="16"/>
      <c r="C1281" s="91" t="s">
        <v>892</v>
      </c>
      <c r="D1281" s="91" t="s">
        <v>45</v>
      </c>
      <c r="E1281" s="89"/>
      <c r="F1281" s="37">
        <f t="shared" ref="F1281:O1281" si="225">SUM(F1254:F1280)</f>
        <v>0</v>
      </c>
      <c r="G1281" s="37">
        <f t="shared" si="225"/>
        <v>0</v>
      </c>
      <c r="H1281" s="37">
        <f t="shared" si="225"/>
        <v>0</v>
      </c>
      <c r="I1281" s="37">
        <f t="shared" si="225"/>
        <v>0</v>
      </c>
      <c r="J1281" s="37">
        <f t="shared" si="225"/>
        <v>0</v>
      </c>
      <c r="K1281" s="37">
        <f t="shared" si="225"/>
        <v>0</v>
      </c>
      <c r="L1281" s="37">
        <f t="shared" si="225"/>
        <v>6180</v>
      </c>
      <c r="M1281" s="37">
        <f t="shared" si="225"/>
        <v>587</v>
      </c>
      <c r="N1281" s="37">
        <f t="shared" si="225"/>
        <v>240</v>
      </c>
      <c r="O1281" s="37">
        <f t="shared" si="225"/>
        <v>7007</v>
      </c>
      <c r="P1281" s="37">
        <v>7707.7</v>
      </c>
      <c r="Q1281" s="37">
        <f>SUM(Q1254:Q1280)</f>
        <v>1919</v>
      </c>
      <c r="R1281" s="6">
        <f t="shared" si="218"/>
        <v>7676</v>
      </c>
    </row>
    <row r="1282" spans="1:18" ht="24" customHeight="1" outlineLevel="1">
      <c r="A1282" s="16"/>
      <c r="B1282" s="16"/>
      <c r="C1282" s="300" t="s">
        <v>910</v>
      </c>
      <c r="D1282" s="15" t="s">
        <v>911</v>
      </c>
      <c r="E1282" s="26"/>
      <c r="F1282" s="17"/>
      <c r="G1282" s="17"/>
      <c r="H1282" s="17"/>
      <c r="I1282" s="17"/>
      <c r="J1282" s="17"/>
      <c r="K1282" s="17"/>
      <c r="L1282" s="49">
        <v>60</v>
      </c>
      <c r="M1282" s="18"/>
      <c r="N1282" s="18"/>
      <c r="O1282" s="72">
        <f>SUM(F1282:N1282)</f>
        <v>60</v>
      </c>
      <c r="P1282" s="72">
        <v>66</v>
      </c>
      <c r="Q1282" s="78">
        <f>ROUNDDOWN(P1282/4,0)</f>
        <v>16</v>
      </c>
      <c r="R1282" s="6">
        <f t="shared" si="218"/>
        <v>64</v>
      </c>
    </row>
    <row r="1283" spans="1:18" ht="24" customHeight="1" outlineLevel="1">
      <c r="A1283" s="16"/>
      <c r="B1283" s="16"/>
      <c r="C1283" s="301"/>
      <c r="D1283" s="288" t="s">
        <v>976</v>
      </c>
      <c r="E1283" s="289"/>
      <c r="F1283" s="289"/>
      <c r="G1283" s="289"/>
      <c r="H1283" s="289"/>
      <c r="I1283" s="289"/>
      <c r="J1283" s="289"/>
      <c r="K1283" s="289"/>
      <c r="L1283" s="289"/>
      <c r="M1283" s="289"/>
      <c r="N1283" s="289"/>
      <c r="O1283" s="289"/>
      <c r="P1283" s="289"/>
      <c r="Q1283" s="289"/>
      <c r="R1283" s="6">
        <f t="shared" si="218"/>
        <v>0</v>
      </c>
    </row>
    <row r="1284" spans="1:18" ht="24" customHeight="1" outlineLevel="1" collapsed="1">
      <c r="A1284" s="16"/>
      <c r="B1284" s="16"/>
      <c r="C1284" s="301"/>
      <c r="D1284" s="25" t="s">
        <v>910</v>
      </c>
      <c r="E1284" s="26" t="s">
        <v>32</v>
      </c>
      <c r="F1284" s="17"/>
      <c r="G1284" s="17"/>
      <c r="H1284" s="17"/>
      <c r="I1284" s="17"/>
      <c r="J1284" s="17"/>
      <c r="K1284" s="17"/>
      <c r="L1284" s="49">
        <v>235</v>
      </c>
      <c r="M1284" s="18">
        <v>50</v>
      </c>
      <c r="N1284" s="18">
        <v>20</v>
      </c>
      <c r="O1284" s="72">
        <f t="shared" ref="O1284:O1289" si="226">SUM(L1284:N1284)</f>
        <v>305</v>
      </c>
      <c r="P1284" s="72">
        <v>335.5</v>
      </c>
      <c r="Q1284" s="78">
        <f t="shared" ref="Q1284:Q1289" si="227">ROUNDDOWN(P1284/4,0)</f>
        <v>83</v>
      </c>
      <c r="R1284" s="6">
        <f t="shared" si="218"/>
        <v>332</v>
      </c>
    </row>
    <row r="1285" spans="1:18" ht="24" customHeight="1" outlineLevel="1">
      <c r="A1285" s="16"/>
      <c r="B1285" s="16"/>
      <c r="C1285" s="301"/>
      <c r="D1285" s="25" t="s">
        <v>915</v>
      </c>
      <c r="E1285" s="26" t="s">
        <v>989</v>
      </c>
      <c r="F1285" s="17"/>
      <c r="G1285" s="17"/>
      <c r="H1285" s="17"/>
      <c r="I1285" s="17"/>
      <c r="J1285" s="17"/>
      <c r="K1285" s="17"/>
      <c r="L1285" s="49">
        <v>189</v>
      </c>
      <c r="M1285" s="18">
        <v>41</v>
      </c>
      <c r="N1285" s="18">
        <v>20</v>
      </c>
      <c r="O1285" s="72">
        <f t="shared" si="226"/>
        <v>250</v>
      </c>
      <c r="P1285" s="72">
        <v>275</v>
      </c>
      <c r="Q1285" s="78">
        <f t="shared" si="227"/>
        <v>68</v>
      </c>
      <c r="R1285" s="6">
        <f t="shared" si="218"/>
        <v>272</v>
      </c>
    </row>
    <row r="1286" spans="1:18" ht="24" customHeight="1" outlineLevel="1">
      <c r="A1286" s="16"/>
      <c r="B1286" s="16"/>
      <c r="C1286" s="301"/>
      <c r="D1286" s="25" t="s">
        <v>912</v>
      </c>
      <c r="E1286" s="26" t="s">
        <v>983</v>
      </c>
      <c r="F1286" s="17"/>
      <c r="G1286" s="17"/>
      <c r="H1286" s="17"/>
      <c r="I1286" s="17"/>
      <c r="J1286" s="17"/>
      <c r="K1286" s="17"/>
      <c r="L1286" s="49">
        <v>104</v>
      </c>
      <c r="M1286" s="18">
        <v>26</v>
      </c>
      <c r="N1286" s="18">
        <v>20</v>
      </c>
      <c r="O1286" s="72">
        <f t="shared" si="226"/>
        <v>150</v>
      </c>
      <c r="P1286" s="72">
        <v>165</v>
      </c>
      <c r="Q1286" s="78">
        <f t="shared" si="227"/>
        <v>41</v>
      </c>
      <c r="R1286" s="6">
        <f t="shared" si="218"/>
        <v>164</v>
      </c>
    </row>
    <row r="1287" spans="1:18" ht="24" customHeight="1" outlineLevel="1">
      <c r="A1287" s="16"/>
      <c r="B1287" s="16"/>
      <c r="C1287" s="301"/>
      <c r="D1287" s="25" t="s">
        <v>913</v>
      </c>
      <c r="E1287" s="26" t="s">
        <v>983</v>
      </c>
      <c r="F1287" s="17"/>
      <c r="G1287" s="17"/>
      <c r="H1287" s="17"/>
      <c r="I1287" s="17"/>
      <c r="J1287" s="17"/>
      <c r="K1287" s="17"/>
      <c r="L1287" s="49">
        <v>140</v>
      </c>
      <c r="M1287" s="18">
        <v>40</v>
      </c>
      <c r="N1287" s="18">
        <v>20</v>
      </c>
      <c r="O1287" s="72">
        <f t="shared" si="226"/>
        <v>200</v>
      </c>
      <c r="P1287" s="72">
        <v>220.00000000000003</v>
      </c>
      <c r="Q1287" s="78">
        <f t="shared" si="227"/>
        <v>55</v>
      </c>
      <c r="R1287" s="6">
        <f t="shared" si="218"/>
        <v>220</v>
      </c>
    </row>
    <row r="1288" spans="1:18" ht="24" customHeight="1" outlineLevel="1">
      <c r="A1288" s="16"/>
      <c r="B1288" s="16"/>
      <c r="C1288" s="301"/>
      <c r="D1288" s="25" t="s">
        <v>914</v>
      </c>
      <c r="E1288" s="26" t="s">
        <v>983</v>
      </c>
      <c r="F1288" s="17"/>
      <c r="G1288" s="17"/>
      <c r="H1288" s="17"/>
      <c r="I1288" s="17"/>
      <c r="J1288" s="17"/>
      <c r="K1288" s="17"/>
      <c r="L1288" s="49">
        <v>100</v>
      </c>
      <c r="M1288" s="18">
        <v>30</v>
      </c>
      <c r="N1288" s="18">
        <v>20</v>
      </c>
      <c r="O1288" s="72">
        <f t="shared" si="226"/>
        <v>150</v>
      </c>
      <c r="P1288" s="72">
        <v>165</v>
      </c>
      <c r="Q1288" s="78">
        <f t="shared" si="227"/>
        <v>41</v>
      </c>
      <c r="R1288" s="6">
        <f t="shared" ref="R1288:R1351" si="228">Q1288*4</f>
        <v>164</v>
      </c>
    </row>
    <row r="1289" spans="1:18" ht="24" customHeight="1" outlineLevel="1">
      <c r="A1289" s="16"/>
      <c r="B1289" s="16"/>
      <c r="C1289" s="301"/>
      <c r="D1289" s="25" t="s">
        <v>916</v>
      </c>
      <c r="E1289" s="26" t="s">
        <v>983</v>
      </c>
      <c r="F1289" s="17"/>
      <c r="G1289" s="17"/>
      <c r="H1289" s="17"/>
      <c r="I1289" s="17"/>
      <c r="J1289" s="17"/>
      <c r="K1289" s="17"/>
      <c r="L1289" s="49">
        <v>92</v>
      </c>
      <c r="M1289" s="18">
        <v>23</v>
      </c>
      <c r="N1289" s="18">
        <v>20</v>
      </c>
      <c r="O1289" s="72">
        <f t="shared" si="226"/>
        <v>135</v>
      </c>
      <c r="P1289" s="72">
        <v>148.5</v>
      </c>
      <c r="Q1289" s="78">
        <f t="shared" si="227"/>
        <v>37</v>
      </c>
      <c r="R1289" s="6">
        <f t="shared" si="228"/>
        <v>148</v>
      </c>
    </row>
    <row r="1290" spans="1:18" ht="24" customHeight="1" outlineLevel="1">
      <c r="A1290" s="16"/>
      <c r="B1290" s="16"/>
      <c r="C1290" s="301"/>
      <c r="D1290" s="292" t="s">
        <v>978</v>
      </c>
      <c r="E1290" s="293"/>
      <c r="F1290" s="293"/>
      <c r="G1290" s="293"/>
      <c r="H1290" s="293"/>
      <c r="I1290" s="293"/>
      <c r="J1290" s="293"/>
      <c r="K1290" s="293"/>
      <c r="L1290" s="293"/>
      <c r="M1290" s="293"/>
      <c r="N1290" s="293"/>
      <c r="O1290" s="293"/>
      <c r="P1290" s="293"/>
      <c r="Q1290" s="293"/>
      <c r="R1290" s="6">
        <f t="shared" si="228"/>
        <v>0</v>
      </c>
    </row>
    <row r="1291" spans="1:18" ht="24" customHeight="1" outlineLevel="1">
      <c r="A1291" s="16"/>
      <c r="B1291" s="16"/>
      <c r="C1291" s="302"/>
      <c r="D1291" s="15" t="s">
        <v>44</v>
      </c>
      <c r="E1291" s="26" t="s">
        <v>1197</v>
      </c>
      <c r="F1291" s="73"/>
      <c r="G1291" s="73"/>
      <c r="H1291" s="73"/>
      <c r="I1291" s="73"/>
      <c r="J1291" s="73"/>
      <c r="K1291" s="73"/>
      <c r="L1291" s="73"/>
      <c r="M1291" s="18"/>
      <c r="N1291" s="18"/>
      <c r="O1291" s="72">
        <v>0</v>
      </c>
      <c r="P1291" s="72">
        <v>0</v>
      </c>
      <c r="Q1291" s="72">
        <v>0</v>
      </c>
      <c r="R1291" s="6">
        <f t="shared" si="228"/>
        <v>0</v>
      </c>
    </row>
    <row r="1292" spans="1:18" ht="24" customHeight="1">
      <c r="A1292" s="16"/>
      <c r="B1292" s="16"/>
      <c r="C1292" s="91" t="s">
        <v>910</v>
      </c>
      <c r="D1292" s="91" t="s">
        <v>45</v>
      </c>
      <c r="E1292" s="89"/>
      <c r="F1292" s="37">
        <f t="shared" ref="F1292:O1292" si="229">SUM(F1282:F1291)</f>
        <v>0</v>
      </c>
      <c r="G1292" s="37">
        <f t="shared" si="229"/>
        <v>0</v>
      </c>
      <c r="H1292" s="37">
        <f t="shared" si="229"/>
        <v>0</v>
      </c>
      <c r="I1292" s="37">
        <f t="shared" si="229"/>
        <v>0</v>
      </c>
      <c r="J1292" s="37">
        <f t="shared" si="229"/>
        <v>0</v>
      </c>
      <c r="K1292" s="37">
        <f t="shared" si="229"/>
        <v>0</v>
      </c>
      <c r="L1292" s="37">
        <f t="shared" si="229"/>
        <v>920</v>
      </c>
      <c r="M1292" s="37">
        <f t="shared" si="229"/>
        <v>210</v>
      </c>
      <c r="N1292" s="37">
        <f t="shared" si="229"/>
        <v>120</v>
      </c>
      <c r="O1292" s="37">
        <f t="shared" si="229"/>
        <v>1250</v>
      </c>
      <c r="P1292" s="37">
        <v>1375</v>
      </c>
      <c r="Q1292" s="37">
        <f>SUM(Q1282:Q1291)</f>
        <v>341</v>
      </c>
      <c r="R1292" s="6">
        <f t="shared" si="228"/>
        <v>1364</v>
      </c>
    </row>
    <row r="1293" spans="1:18" ht="24" customHeight="1" outlineLevel="1">
      <c r="A1293" s="16"/>
      <c r="B1293" s="16"/>
      <c r="C1293" s="297" t="s">
        <v>917</v>
      </c>
      <c r="D1293" s="15" t="s">
        <v>918</v>
      </c>
      <c r="E1293" s="26"/>
      <c r="F1293" s="17"/>
      <c r="G1293" s="17"/>
      <c r="H1293" s="17"/>
      <c r="I1293" s="17"/>
      <c r="J1293" s="17"/>
      <c r="K1293" s="17"/>
      <c r="L1293" s="49">
        <v>120</v>
      </c>
      <c r="M1293" s="18"/>
      <c r="N1293" s="18"/>
      <c r="O1293" s="72">
        <f>SUM(F1293:N1293)</f>
        <v>120</v>
      </c>
      <c r="P1293" s="72">
        <v>132</v>
      </c>
      <c r="Q1293" s="78">
        <f>ROUNDDOWN(P1293/4,0)</f>
        <v>33</v>
      </c>
      <c r="R1293" s="6">
        <f t="shared" si="228"/>
        <v>132</v>
      </c>
    </row>
    <row r="1294" spans="1:18" ht="24" customHeight="1" outlineLevel="1">
      <c r="A1294" s="16"/>
      <c r="B1294" s="16"/>
      <c r="C1294" s="298"/>
      <c r="D1294" s="288" t="s">
        <v>976</v>
      </c>
      <c r="E1294" s="289"/>
      <c r="F1294" s="289"/>
      <c r="G1294" s="289"/>
      <c r="H1294" s="289"/>
      <c r="I1294" s="289"/>
      <c r="J1294" s="289"/>
      <c r="K1294" s="289"/>
      <c r="L1294" s="289"/>
      <c r="M1294" s="289"/>
      <c r="N1294" s="289"/>
      <c r="O1294" s="289"/>
      <c r="P1294" s="289"/>
      <c r="Q1294" s="289"/>
      <c r="R1294" s="6">
        <f t="shared" si="228"/>
        <v>0</v>
      </c>
    </row>
    <row r="1295" spans="1:18" ht="24" customHeight="1" outlineLevel="1">
      <c r="A1295" s="16"/>
      <c r="B1295" s="16"/>
      <c r="C1295" s="298"/>
      <c r="D1295" s="25" t="s">
        <v>917</v>
      </c>
      <c r="E1295" s="26" t="s">
        <v>59</v>
      </c>
      <c r="F1295" s="17"/>
      <c r="G1295" s="17"/>
      <c r="H1295" s="17"/>
      <c r="I1295" s="17"/>
      <c r="J1295" s="17"/>
      <c r="K1295" s="17"/>
      <c r="L1295" s="49">
        <v>900</v>
      </c>
      <c r="M1295" s="18">
        <v>100</v>
      </c>
      <c r="N1295" s="18">
        <v>30</v>
      </c>
      <c r="O1295" s="72">
        <f t="shared" ref="O1295:O1303" si="230">SUM(L1295:N1295)</f>
        <v>1030</v>
      </c>
      <c r="P1295" s="72">
        <v>1133</v>
      </c>
      <c r="Q1295" s="78">
        <f t="shared" ref="Q1295:Q1303" si="231">ROUNDDOWN(P1295/4,0)</f>
        <v>283</v>
      </c>
      <c r="R1295" s="6">
        <f t="shared" si="228"/>
        <v>1132</v>
      </c>
    </row>
    <row r="1296" spans="1:18" ht="24" customHeight="1" outlineLevel="1">
      <c r="A1296" s="16"/>
      <c r="B1296" s="16"/>
      <c r="C1296" s="298"/>
      <c r="D1296" s="25" t="s">
        <v>923</v>
      </c>
      <c r="E1296" s="26" t="s">
        <v>989</v>
      </c>
      <c r="F1296" s="17"/>
      <c r="G1296" s="17"/>
      <c r="H1296" s="17"/>
      <c r="I1296" s="17"/>
      <c r="J1296" s="17"/>
      <c r="K1296" s="17"/>
      <c r="L1296" s="49">
        <v>320</v>
      </c>
      <c r="M1296" s="18">
        <v>105</v>
      </c>
      <c r="N1296" s="18">
        <v>7</v>
      </c>
      <c r="O1296" s="72">
        <f t="shared" si="230"/>
        <v>432</v>
      </c>
      <c r="P1296" s="72">
        <v>475.20000000000005</v>
      </c>
      <c r="Q1296" s="78">
        <f t="shared" si="231"/>
        <v>118</v>
      </c>
      <c r="R1296" s="6">
        <f t="shared" si="228"/>
        <v>472</v>
      </c>
    </row>
    <row r="1297" spans="1:18" ht="24" customHeight="1" outlineLevel="1">
      <c r="A1297" s="16"/>
      <c r="B1297" s="16"/>
      <c r="C1297" s="298"/>
      <c r="D1297" s="25" t="s">
        <v>919</v>
      </c>
      <c r="E1297" s="26" t="s">
        <v>984</v>
      </c>
      <c r="F1297" s="17"/>
      <c r="G1297" s="17"/>
      <c r="H1297" s="17"/>
      <c r="I1297" s="17"/>
      <c r="J1297" s="17"/>
      <c r="K1297" s="17"/>
      <c r="L1297" s="49">
        <v>240</v>
      </c>
      <c r="M1297" s="18">
        <v>90</v>
      </c>
      <c r="N1297" s="18">
        <v>15</v>
      </c>
      <c r="O1297" s="72">
        <f t="shared" si="230"/>
        <v>345</v>
      </c>
      <c r="P1297" s="72">
        <v>379.50000000000006</v>
      </c>
      <c r="Q1297" s="78">
        <f t="shared" si="231"/>
        <v>94</v>
      </c>
      <c r="R1297" s="6">
        <f t="shared" si="228"/>
        <v>376</v>
      </c>
    </row>
    <row r="1298" spans="1:18" ht="24" customHeight="1" outlineLevel="1">
      <c r="A1298" s="16"/>
      <c r="B1298" s="16"/>
      <c r="C1298" s="298"/>
      <c r="D1298" s="25" t="s">
        <v>920</v>
      </c>
      <c r="E1298" s="26" t="s">
        <v>984</v>
      </c>
      <c r="F1298" s="17"/>
      <c r="G1298" s="17"/>
      <c r="H1298" s="17"/>
      <c r="I1298" s="17"/>
      <c r="J1298" s="17"/>
      <c r="K1298" s="17"/>
      <c r="L1298" s="49">
        <v>220</v>
      </c>
      <c r="M1298" s="18">
        <v>40</v>
      </c>
      <c r="N1298" s="18">
        <v>15</v>
      </c>
      <c r="O1298" s="72">
        <f t="shared" si="230"/>
        <v>275</v>
      </c>
      <c r="P1298" s="72">
        <v>302.5</v>
      </c>
      <c r="Q1298" s="78">
        <f t="shared" si="231"/>
        <v>75</v>
      </c>
      <c r="R1298" s="6">
        <f t="shared" si="228"/>
        <v>300</v>
      </c>
    </row>
    <row r="1299" spans="1:18" ht="24" customHeight="1" outlineLevel="1">
      <c r="A1299" s="16"/>
      <c r="B1299" s="16"/>
      <c r="C1299" s="298"/>
      <c r="D1299" s="25" t="s">
        <v>925</v>
      </c>
      <c r="E1299" s="26" t="s">
        <v>984</v>
      </c>
      <c r="F1299" s="17"/>
      <c r="G1299" s="17"/>
      <c r="H1299" s="17"/>
      <c r="I1299" s="17"/>
      <c r="J1299" s="17"/>
      <c r="K1299" s="17"/>
      <c r="L1299" s="49">
        <v>130</v>
      </c>
      <c r="M1299" s="18">
        <v>20</v>
      </c>
      <c r="N1299" s="18">
        <v>15</v>
      </c>
      <c r="O1299" s="72">
        <f t="shared" si="230"/>
        <v>165</v>
      </c>
      <c r="P1299" s="72">
        <v>181.50000000000003</v>
      </c>
      <c r="Q1299" s="78">
        <f t="shared" si="231"/>
        <v>45</v>
      </c>
      <c r="R1299" s="6">
        <f t="shared" si="228"/>
        <v>180</v>
      </c>
    </row>
    <row r="1300" spans="1:18" ht="24" customHeight="1" outlineLevel="1">
      <c r="A1300" s="16"/>
      <c r="B1300" s="16"/>
      <c r="C1300" s="298"/>
      <c r="D1300" s="25" t="s">
        <v>921</v>
      </c>
      <c r="E1300" s="26" t="s">
        <v>983</v>
      </c>
      <c r="F1300" s="17"/>
      <c r="G1300" s="17"/>
      <c r="H1300" s="17"/>
      <c r="I1300" s="17"/>
      <c r="J1300" s="17"/>
      <c r="K1300" s="17"/>
      <c r="L1300" s="49">
        <v>140</v>
      </c>
      <c r="M1300" s="18">
        <v>60</v>
      </c>
      <c r="N1300" s="18">
        <v>15</v>
      </c>
      <c r="O1300" s="72">
        <f t="shared" si="230"/>
        <v>215</v>
      </c>
      <c r="P1300" s="72">
        <v>236.50000000000003</v>
      </c>
      <c r="Q1300" s="78">
        <f t="shared" si="231"/>
        <v>59</v>
      </c>
      <c r="R1300" s="6">
        <f t="shared" si="228"/>
        <v>236</v>
      </c>
    </row>
    <row r="1301" spans="1:18" ht="24" customHeight="1" outlineLevel="1">
      <c r="A1301" s="16"/>
      <c r="B1301" s="16"/>
      <c r="C1301" s="298"/>
      <c r="D1301" s="25" t="s">
        <v>922</v>
      </c>
      <c r="E1301" s="26" t="s">
        <v>983</v>
      </c>
      <c r="F1301" s="17"/>
      <c r="G1301" s="17"/>
      <c r="H1301" s="17"/>
      <c r="I1301" s="17"/>
      <c r="J1301" s="17"/>
      <c r="K1301" s="17"/>
      <c r="L1301" s="49">
        <v>170</v>
      </c>
      <c r="M1301" s="18">
        <v>30</v>
      </c>
      <c r="N1301" s="18">
        <v>20</v>
      </c>
      <c r="O1301" s="72">
        <f t="shared" si="230"/>
        <v>220</v>
      </c>
      <c r="P1301" s="72">
        <v>242.00000000000003</v>
      </c>
      <c r="Q1301" s="78">
        <f t="shared" si="231"/>
        <v>60</v>
      </c>
      <c r="R1301" s="6">
        <f t="shared" si="228"/>
        <v>240</v>
      </c>
    </row>
    <row r="1302" spans="1:18" ht="24" customHeight="1" outlineLevel="1">
      <c r="A1302" s="16"/>
      <c r="B1302" s="16"/>
      <c r="C1302" s="298"/>
      <c r="D1302" s="25" t="s">
        <v>924</v>
      </c>
      <c r="E1302" s="26" t="s">
        <v>983</v>
      </c>
      <c r="F1302" s="17"/>
      <c r="G1302" s="17"/>
      <c r="H1302" s="17"/>
      <c r="I1302" s="17"/>
      <c r="J1302" s="17"/>
      <c r="K1302" s="17"/>
      <c r="L1302" s="49">
        <v>143</v>
      </c>
      <c r="M1302" s="18">
        <v>35</v>
      </c>
      <c r="N1302" s="18">
        <v>10</v>
      </c>
      <c r="O1302" s="72">
        <f t="shared" si="230"/>
        <v>188</v>
      </c>
      <c r="P1302" s="72">
        <v>206.8</v>
      </c>
      <c r="Q1302" s="78">
        <f t="shared" si="231"/>
        <v>51</v>
      </c>
      <c r="R1302" s="6">
        <f t="shared" si="228"/>
        <v>204</v>
      </c>
    </row>
    <row r="1303" spans="1:18" ht="24" customHeight="1" outlineLevel="1">
      <c r="A1303" s="16"/>
      <c r="B1303" s="16"/>
      <c r="C1303" s="298"/>
      <c r="D1303" s="25" t="s">
        <v>926</v>
      </c>
      <c r="E1303" s="26" t="s">
        <v>983</v>
      </c>
      <c r="F1303" s="17"/>
      <c r="G1303" s="17"/>
      <c r="H1303" s="17"/>
      <c r="I1303" s="17"/>
      <c r="J1303" s="17"/>
      <c r="K1303" s="17"/>
      <c r="L1303" s="49">
        <v>140</v>
      </c>
      <c r="M1303" s="18">
        <v>15</v>
      </c>
      <c r="N1303" s="18">
        <v>10</v>
      </c>
      <c r="O1303" s="72">
        <f t="shared" si="230"/>
        <v>165</v>
      </c>
      <c r="P1303" s="72">
        <v>181.50000000000003</v>
      </c>
      <c r="Q1303" s="78">
        <f t="shared" si="231"/>
        <v>45</v>
      </c>
      <c r="R1303" s="6">
        <f t="shared" si="228"/>
        <v>180</v>
      </c>
    </row>
    <row r="1304" spans="1:18" ht="24" customHeight="1" outlineLevel="1">
      <c r="A1304" s="16"/>
      <c r="B1304" s="16"/>
      <c r="C1304" s="298"/>
      <c r="D1304" s="290" t="s">
        <v>977</v>
      </c>
      <c r="E1304" s="291"/>
      <c r="F1304" s="291"/>
      <c r="G1304" s="291"/>
      <c r="H1304" s="291"/>
      <c r="I1304" s="291"/>
      <c r="J1304" s="291"/>
      <c r="K1304" s="291"/>
      <c r="L1304" s="291"/>
      <c r="M1304" s="291"/>
      <c r="N1304" s="291"/>
      <c r="O1304" s="291"/>
      <c r="P1304" s="291"/>
      <c r="Q1304" s="291"/>
      <c r="R1304" s="6">
        <f t="shared" si="228"/>
        <v>0</v>
      </c>
    </row>
    <row r="1305" spans="1:18" ht="24" customHeight="1" outlineLevel="1">
      <c r="A1305" s="16"/>
      <c r="B1305" s="16"/>
      <c r="C1305" s="298"/>
      <c r="D1305" s="31" t="s">
        <v>927</v>
      </c>
      <c r="E1305" s="26" t="s">
        <v>1142</v>
      </c>
      <c r="F1305" s="17"/>
      <c r="G1305" s="17"/>
      <c r="H1305" s="17"/>
      <c r="I1305" s="17"/>
      <c r="J1305" s="17"/>
      <c r="K1305" s="17"/>
      <c r="L1305" s="49">
        <v>60</v>
      </c>
      <c r="M1305" s="18">
        <v>0</v>
      </c>
      <c r="N1305" s="18">
        <v>0</v>
      </c>
      <c r="O1305" s="72">
        <f>SUM(F1305:N1305)</f>
        <v>60</v>
      </c>
      <c r="P1305" s="72">
        <v>66</v>
      </c>
      <c r="Q1305" s="78">
        <f>ROUNDDOWN(P1305/4,0)</f>
        <v>16</v>
      </c>
      <c r="R1305" s="6">
        <f t="shared" si="228"/>
        <v>64</v>
      </c>
    </row>
    <row r="1306" spans="1:18" ht="24" customHeight="1" outlineLevel="1">
      <c r="A1306" s="16"/>
      <c r="B1306" s="16"/>
      <c r="C1306" s="298"/>
      <c r="D1306" s="31" t="s">
        <v>1129</v>
      </c>
      <c r="E1306" s="26" t="s">
        <v>1150</v>
      </c>
      <c r="F1306" s="17"/>
      <c r="G1306" s="17"/>
      <c r="H1306" s="17"/>
      <c r="I1306" s="17"/>
      <c r="J1306" s="17"/>
      <c r="K1306" s="17"/>
      <c r="L1306" s="49">
        <v>40</v>
      </c>
      <c r="M1306" s="18">
        <v>0</v>
      </c>
      <c r="N1306" s="18">
        <v>0</v>
      </c>
      <c r="O1306" s="72">
        <f>SUM(F1306:N1306)</f>
        <v>40</v>
      </c>
      <c r="P1306" s="72">
        <v>44</v>
      </c>
      <c r="Q1306" s="78">
        <f>ROUNDDOWN(P1306/4,0)</f>
        <v>11</v>
      </c>
      <c r="R1306" s="6">
        <f t="shared" si="228"/>
        <v>44</v>
      </c>
    </row>
    <row r="1307" spans="1:18" ht="24" customHeight="1" outlineLevel="1">
      <c r="A1307" s="16"/>
      <c r="B1307" s="16"/>
      <c r="C1307" s="298"/>
      <c r="D1307" s="292" t="s">
        <v>978</v>
      </c>
      <c r="E1307" s="293"/>
      <c r="F1307" s="293"/>
      <c r="G1307" s="293"/>
      <c r="H1307" s="293"/>
      <c r="I1307" s="293"/>
      <c r="J1307" s="293"/>
      <c r="K1307" s="293"/>
      <c r="L1307" s="293"/>
      <c r="M1307" s="293"/>
      <c r="N1307" s="293"/>
      <c r="O1307" s="293"/>
      <c r="P1307" s="293"/>
      <c r="Q1307" s="293"/>
      <c r="R1307" s="6">
        <f t="shared" si="228"/>
        <v>0</v>
      </c>
    </row>
    <row r="1308" spans="1:18" ht="24" customHeight="1" outlineLevel="1">
      <c r="A1308" s="16"/>
      <c r="B1308" s="16"/>
      <c r="C1308" s="299"/>
      <c r="D1308" s="31" t="s">
        <v>44</v>
      </c>
      <c r="E1308" s="26" t="s">
        <v>1197</v>
      </c>
      <c r="F1308" s="73"/>
      <c r="G1308" s="73"/>
      <c r="H1308" s="73"/>
      <c r="I1308" s="73"/>
      <c r="J1308" s="73"/>
      <c r="K1308" s="73"/>
      <c r="L1308" s="73"/>
      <c r="M1308" s="18"/>
      <c r="N1308" s="18"/>
      <c r="O1308" s="72">
        <v>0</v>
      </c>
      <c r="P1308" s="72">
        <v>0</v>
      </c>
      <c r="Q1308" s="72">
        <v>0</v>
      </c>
      <c r="R1308" s="6">
        <f t="shared" si="228"/>
        <v>0</v>
      </c>
    </row>
    <row r="1309" spans="1:18" ht="24" customHeight="1">
      <c r="A1309" s="16"/>
      <c r="B1309" s="16"/>
      <c r="C1309" s="91" t="s">
        <v>917</v>
      </c>
      <c r="D1309" s="91" t="s">
        <v>45</v>
      </c>
      <c r="E1309" s="96"/>
      <c r="F1309" s="96">
        <f t="shared" ref="F1309:O1309" si="232">SUM(F1293:F1308)</f>
        <v>0</v>
      </c>
      <c r="G1309" s="96">
        <f t="shared" si="232"/>
        <v>0</v>
      </c>
      <c r="H1309" s="96">
        <f t="shared" si="232"/>
        <v>0</v>
      </c>
      <c r="I1309" s="96">
        <f t="shared" si="232"/>
        <v>0</v>
      </c>
      <c r="J1309" s="96">
        <f t="shared" si="232"/>
        <v>0</v>
      </c>
      <c r="K1309" s="96">
        <f t="shared" si="232"/>
        <v>0</v>
      </c>
      <c r="L1309" s="90">
        <f t="shared" si="232"/>
        <v>2623</v>
      </c>
      <c r="M1309" s="37">
        <f t="shared" si="232"/>
        <v>495</v>
      </c>
      <c r="N1309" s="37">
        <f t="shared" si="232"/>
        <v>137</v>
      </c>
      <c r="O1309" s="37">
        <f t="shared" si="232"/>
        <v>3255</v>
      </c>
      <c r="P1309" s="37">
        <v>3580.5000000000005</v>
      </c>
      <c r="Q1309" s="37">
        <f>SUM(Q1293:Q1308)</f>
        <v>890</v>
      </c>
      <c r="R1309" s="6">
        <f t="shared" si="228"/>
        <v>3560</v>
      </c>
    </row>
    <row r="1310" spans="1:18" ht="24" customHeight="1" outlineLevel="1">
      <c r="A1310" s="16"/>
      <c r="B1310" s="16"/>
      <c r="C1310" s="300" t="s">
        <v>928</v>
      </c>
      <c r="D1310" s="15" t="s">
        <v>929</v>
      </c>
      <c r="E1310" s="26"/>
      <c r="F1310" s="17"/>
      <c r="G1310" s="17"/>
      <c r="H1310" s="17"/>
      <c r="I1310" s="17"/>
      <c r="J1310" s="17"/>
      <c r="K1310" s="17"/>
      <c r="L1310" s="49">
        <v>160</v>
      </c>
      <c r="M1310" s="18"/>
      <c r="N1310" s="18"/>
      <c r="O1310" s="72">
        <f>SUM(F1310:N1310)</f>
        <v>160</v>
      </c>
      <c r="P1310" s="72">
        <v>176</v>
      </c>
      <c r="Q1310" s="78">
        <f>ROUNDDOWN(P1310/4,0)</f>
        <v>44</v>
      </c>
      <c r="R1310" s="6">
        <f t="shared" si="228"/>
        <v>176</v>
      </c>
    </row>
    <row r="1311" spans="1:18" ht="24" customHeight="1" outlineLevel="1">
      <c r="A1311" s="16"/>
      <c r="B1311" s="16"/>
      <c r="C1311" s="301"/>
      <c r="D1311" s="288" t="s">
        <v>976</v>
      </c>
      <c r="E1311" s="289"/>
      <c r="F1311" s="289"/>
      <c r="G1311" s="289"/>
      <c r="H1311" s="289"/>
      <c r="I1311" s="289"/>
      <c r="J1311" s="289"/>
      <c r="K1311" s="289"/>
      <c r="L1311" s="289"/>
      <c r="M1311" s="289"/>
      <c r="N1311" s="289"/>
      <c r="O1311" s="289"/>
      <c r="P1311" s="289"/>
      <c r="Q1311" s="289"/>
      <c r="R1311" s="6">
        <f t="shared" si="228"/>
        <v>0</v>
      </c>
    </row>
    <row r="1312" spans="1:18" ht="24" customHeight="1" outlineLevel="1">
      <c r="A1312" s="16"/>
      <c r="B1312" s="16"/>
      <c r="C1312" s="301"/>
      <c r="D1312" s="25" t="s">
        <v>930</v>
      </c>
      <c r="E1312" s="26" t="s">
        <v>32</v>
      </c>
      <c r="F1312" s="17"/>
      <c r="G1312" s="17"/>
      <c r="H1312" s="17"/>
      <c r="I1312" s="17"/>
      <c r="J1312" s="17"/>
      <c r="K1312" s="17"/>
      <c r="L1312" s="49">
        <v>730</v>
      </c>
      <c r="M1312" s="18">
        <v>100</v>
      </c>
      <c r="N1312" s="18">
        <v>45</v>
      </c>
      <c r="O1312" s="72">
        <f t="shared" ref="O1312:O1321" si="233">SUM(L1312:N1312)</f>
        <v>875</v>
      </c>
      <c r="P1312" s="72">
        <v>962.50000000000011</v>
      </c>
      <c r="Q1312" s="78">
        <f t="shared" ref="Q1312:Q1321" si="234">ROUNDDOWN(P1312/4,0)</f>
        <v>240</v>
      </c>
      <c r="R1312" s="6">
        <f t="shared" si="228"/>
        <v>960</v>
      </c>
    </row>
    <row r="1313" spans="1:18" ht="24" customHeight="1" outlineLevel="1">
      <c r="A1313" s="16"/>
      <c r="B1313" s="16"/>
      <c r="C1313" s="301"/>
      <c r="D1313" s="25" t="s">
        <v>934</v>
      </c>
      <c r="E1313" s="26" t="s">
        <v>989</v>
      </c>
      <c r="F1313" s="17"/>
      <c r="G1313" s="17"/>
      <c r="H1313" s="17"/>
      <c r="I1313" s="17"/>
      <c r="J1313" s="17"/>
      <c r="K1313" s="17"/>
      <c r="L1313" s="49">
        <v>290</v>
      </c>
      <c r="M1313" s="18">
        <v>60</v>
      </c>
      <c r="N1313" s="18">
        <v>30</v>
      </c>
      <c r="O1313" s="72">
        <f t="shared" si="233"/>
        <v>380</v>
      </c>
      <c r="P1313" s="72">
        <v>418.00000000000006</v>
      </c>
      <c r="Q1313" s="78">
        <f t="shared" si="234"/>
        <v>104</v>
      </c>
      <c r="R1313" s="6">
        <f t="shared" si="228"/>
        <v>416</v>
      </c>
    </row>
    <row r="1314" spans="1:18" ht="24" customHeight="1" outlineLevel="1">
      <c r="A1314" s="16"/>
      <c r="B1314" s="16"/>
      <c r="C1314" s="301"/>
      <c r="D1314" s="25" t="s">
        <v>931</v>
      </c>
      <c r="E1314" s="26" t="s">
        <v>983</v>
      </c>
      <c r="F1314" s="17"/>
      <c r="G1314" s="17"/>
      <c r="H1314" s="17"/>
      <c r="I1314" s="17"/>
      <c r="J1314" s="17"/>
      <c r="K1314" s="17"/>
      <c r="L1314" s="49">
        <v>100</v>
      </c>
      <c r="M1314" s="18">
        <v>10</v>
      </c>
      <c r="N1314" s="18">
        <v>10</v>
      </c>
      <c r="O1314" s="72">
        <f t="shared" si="233"/>
        <v>120</v>
      </c>
      <c r="P1314" s="72">
        <v>132</v>
      </c>
      <c r="Q1314" s="78">
        <f t="shared" si="234"/>
        <v>33</v>
      </c>
      <c r="R1314" s="6">
        <f t="shared" si="228"/>
        <v>132</v>
      </c>
    </row>
    <row r="1315" spans="1:18" ht="24" customHeight="1" outlineLevel="1">
      <c r="A1315" s="16"/>
      <c r="B1315" s="16"/>
      <c r="C1315" s="301"/>
      <c r="D1315" s="25" t="s">
        <v>932</v>
      </c>
      <c r="E1315" s="26" t="s">
        <v>983</v>
      </c>
      <c r="F1315" s="17"/>
      <c r="G1315" s="17"/>
      <c r="H1315" s="17"/>
      <c r="I1315" s="17"/>
      <c r="J1315" s="17"/>
      <c r="K1315" s="17"/>
      <c r="L1315" s="49">
        <v>100</v>
      </c>
      <c r="M1315" s="18">
        <v>30</v>
      </c>
      <c r="N1315" s="18">
        <v>30</v>
      </c>
      <c r="O1315" s="72">
        <f t="shared" si="233"/>
        <v>160</v>
      </c>
      <c r="P1315" s="72">
        <v>176</v>
      </c>
      <c r="Q1315" s="78">
        <f t="shared" si="234"/>
        <v>44</v>
      </c>
      <c r="R1315" s="6">
        <f t="shared" si="228"/>
        <v>176</v>
      </c>
    </row>
    <row r="1316" spans="1:18" ht="24" customHeight="1" outlineLevel="1">
      <c r="A1316" s="16"/>
      <c r="B1316" s="16"/>
      <c r="C1316" s="301"/>
      <c r="D1316" s="25" t="s">
        <v>933</v>
      </c>
      <c r="E1316" s="26" t="s">
        <v>983</v>
      </c>
      <c r="F1316" s="17"/>
      <c r="G1316" s="17"/>
      <c r="H1316" s="17"/>
      <c r="I1316" s="17"/>
      <c r="J1316" s="17"/>
      <c r="K1316" s="17"/>
      <c r="L1316" s="49">
        <v>140</v>
      </c>
      <c r="M1316" s="18">
        <v>60</v>
      </c>
      <c r="N1316" s="18">
        <v>20</v>
      </c>
      <c r="O1316" s="72">
        <f t="shared" si="233"/>
        <v>220</v>
      </c>
      <c r="P1316" s="72">
        <v>242.00000000000003</v>
      </c>
      <c r="Q1316" s="78">
        <f t="shared" si="234"/>
        <v>60</v>
      </c>
      <c r="R1316" s="6">
        <f t="shared" si="228"/>
        <v>240</v>
      </c>
    </row>
    <row r="1317" spans="1:18" ht="24" customHeight="1" outlineLevel="1">
      <c r="A1317" s="16"/>
      <c r="B1317" s="16"/>
      <c r="C1317" s="301"/>
      <c r="D1317" s="25" t="s">
        <v>935</v>
      </c>
      <c r="E1317" s="26" t="s">
        <v>983</v>
      </c>
      <c r="F1317" s="17"/>
      <c r="G1317" s="17"/>
      <c r="H1317" s="17"/>
      <c r="I1317" s="17"/>
      <c r="J1317" s="17"/>
      <c r="K1317" s="17"/>
      <c r="L1317" s="49">
        <v>140</v>
      </c>
      <c r="M1317" s="18">
        <v>60</v>
      </c>
      <c r="N1317" s="18">
        <v>20</v>
      </c>
      <c r="O1317" s="72">
        <f t="shared" si="233"/>
        <v>220</v>
      </c>
      <c r="P1317" s="72">
        <v>242.00000000000003</v>
      </c>
      <c r="Q1317" s="78">
        <f t="shared" si="234"/>
        <v>60</v>
      </c>
      <c r="R1317" s="6">
        <f t="shared" si="228"/>
        <v>240</v>
      </c>
    </row>
    <row r="1318" spans="1:18" ht="24" customHeight="1" outlineLevel="1">
      <c r="A1318" s="16"/>
      <c r="B1318" s="16"/>
      <c r="C1318" s="301"/>
      <c r="D1318" s="25" t="s">
        <v>936</v>
      </c>
      <c r="E1318" s="26" t="s">
        <v>983</v>
      </c>
      <c r="F1318" s="17"/>
      <c r="G1318" s="17"/>
      <c r="H1318" s="17"/>
      <c r="I1318" s="17"/>
      <c r="J1318" s="17"/>
      <c r="K1318" s="17"/>
      <c r="L1318" s="49">
        <v>100</v>
      </c>
      <c r="M1318" s="18">
        <v>50</v>
      </c>
      <c r="N1318" s="18">
        <v>20</v>
      </c>
      <c r="O1318" s="72">
        <f t="shared" si="233"/>
        <v>170</v>
      </c>
      <c r="P1318" s="72">
        <v>187.00000000000003</v>
      </c>
      <c r="Q1318" s="78">
        <f t="shared" si="234"/>
        <v>46</v>
      </c>
      <c r="R1318" s="6">
        <f t="shared" si="228"/>
        <v>184</v>
      </c>
    </row>
    <row r="1319" spans="1:18" ht="24" customHeight="1" outlineLevel="1">
      <c r="A1319" s="16"/>
      <c r="B1319" s="16"/>
      <c r="C1319" s="301"/>
      <c r="D1319" s="25" t="s">
        <v>937</v>
      </c>
      <c r="E1319" s="26" t="s">
        <v>983</v>
      </c>
      <c r="F1319" s="17"/>
      <c r="G1319" s="17"/>
      <c r="H1319" s="17"/>
      <c r="I1319" s="17"/>
      <c r="J1319" s="17"/>
      <c r="K1319" s="17"/>
      <c r="L1319" s="49">
        <v>140</v>
      </c>
      <c r="M1319" s="18">
        <v>60</v>
      </c>
      <c r="N1319" s="18">
        <v>20</v>
      </c>
      <c r="O1319" s="72">
        <f t="shared" si="233"/>
        <v>220</v>
      </c>
      <c r="P1319" s="72">
        <v>242.00000000000003</v>
      </c>
      <c r="Q1319" s="78">
        <f t="shared" si="234"/>
        <v>60</v>
      </c>
      <c r="R1319" s="6">
        <f t="shared" si="228"/>
        <v>240</v>
      </c>
    </row>
    <row r="1320" spans="1:18" ht="24" customHeight="1" outlineLevel="1">
      <c r="A1320" s="16"/>
      <c r="B1320" s="16"/>
      <c r="C1320" s="301"/>
      <c r="D1320" s="25" t="s">
        <v>938</v>
      </c>
      <c r="E1320" s="26" t="s">
        <v>983</v>
      </c>
      <c r="F1320" s="17"/>
      <c r="G1320" s="17"/>
      <c r="H1320" s="17"/>
      <c r="I1320" s="17"/>
      <c r="J1320" s="17"/>
      <c r="K1320" s="17"/>
      <c r="L1320" s="49">
        <v>100</v>
      </c>
      <c r="M1320" s="18">
        <v>60</v>
      </c>
      <c r="N1320" s="18">
        <v>20</v>
      </c>
      <c r="O1320" s="72">
        <f t="shared" si="233"/>
        <v>180</v>
      </c>
      <c r="P1320" s="72">
        <v>198.00000000000003</v>
      </c>
      <c r="Q1320" s="78">
        <f t="shared" si="234"/>
        <v>49</v>
      </c>
      <c r="R1320" s="6">
        <f t="shared" si="228"/>
        <v>196</v>
      </c>
    </row>
    <row r="1321" spans="1:18" ht="24" customHeight="1" outlineLevel="1">
      <c r="A1321" s="16"/>
      <c r="B1321" s="16"/>
      <c r="C1321" s="301"/>
      <c r="D1321" s="25" t="s">
        <v>939</v>
      </c>
      <c r="E1321" s="26" t="s">
        <v>983</v>
      </c>
      <c r="F1321" s="17"/>
      <c r="G1321" s="17"/>
      <c r="H1321" s="17"/>
      <c r="I1321" s="17"/>
      <c r="J1321" s="17"/>
      <c r="K1321" s="17"/>
      <c r="L1321" s="49">
        <v>100</v>
      </c>
      <c r="M1321" s="18">
        <v>60</v>
      </c>
      <c r="N1321" s="18">
        <v>20</v>
      </c>
      <c r="O1321" s="72">
        <f t="shared" si="233"/>
        <v>180</v>
      </c>
      <c r="P1321" s="72">
        <v>198.00000000000003</v>
      </c>
      <c r="Q1321" s="78">
        <f t="shared" si="234"/>
        <v>49</v>
      </c>
      <c r="R1321" s="6">
        <f t="shared" si="228"/>
        <v>196</v>
      </c>
    </row>
    <row r="1322" spans="1:18" ht="24" customHeight="1" outlineLevel="1">
      <c r="A1322" s="16"/>
      <c r="B1322" s="16"/>
      <c r="C1322" s="301"/>
      <c r="D1322" s="292" t="s">
        <v>978</v>
      </c>
      <c r="E1322" s="293"/>
      <c r="F1322" s="293"/>
      <c r="G1322" s="293"/>
      <c r="H1322" s="293"/>
      <c r="I1322" s="293"/>
      <c r="J1322" s="293"/>
      <c r="K1322" s="293"/>
      <c r="L1322" s="293"/>
      <c r="M1322" s="293"/>
      <c r="N1322" s="293"/>
      <c r="O1322" s="293"/>
      <c r="P1322" s="293"/>
      <c r="Q1322" s="293"/>
      <c r="R1322" s="6">
        <f t="shared" si="228"/>
        <v>0</v>
      </c>
    </row>
    <row r="1323" spans="1:18" ht="24" customHeight="1" outlineLevel="1">
      <c r="A1323" s="16"/>
      <c r="B1323" s="16"/>
      <c r="C1323" s="302"/>
      <c r="D1323" s="15" t="s">
        <v>44</v>
      </c>
      <c r="E1323" s="26" t="s">
        <v>1197</v>
      </c>
      <c r="F1323" s="73"/>
      <c r="G1323" s="73"/>
      <c r="H1323" s="73"/>
      <c r="I1323" s="73"/>
      <c r="J1323" s="73"/>
      <c r="K1323" s="73"/>
      <c r="L1323" s="73"/>
      <c r="M1323" s="18"/>
      <c r="N1323" s="18"/>
      <c r="O1323" s="72">
        <v>0</v>
      </c>
      <c r="P1323" s="72">
        <v>0</v>
      </c>
      <c r="Q1323" s="72">
        <v>0</v>
      </c>
      <c r="R1323" s="6">
        <f t="shared" si="228"/>
        <v>0</v>
      </c>
    </row>
    <row r="1324" spans="1:18" ht="24" customHeight="1">
      <c r="A1324" s="16"/>
      <c r="B1324" s="16"/>
      <c r="C1324" s="91" t="s">
        <v>928</v>
      </c>
      <c r="D1324" s="91" t="s">
        <v>45</v>
      </c>
      <c r="E1324" s="89"/>
      <c r="F1324" s="37">
        <f t="shared" ref="F1324:O1324" si="235">SUM(F1310:F1323)</f>
        <v>0</v>
      </c>
      <c r="G1324" s="37">
        <f t="shared" si="235"/>
        <v>0</v>
      </c>
      <c r="H1324" s="37">
        <f t="shared" si="235"/>
        <v>0</v>
      </c>
      <c r="I1324" s="37">
        <f t="shared" si="235"/>
        <v>0</v>
      </c>
      <c r="J1324" s="37">
        <f t="shared" si="235"/>
        <v>0</v>
      </c>
      <c r="K1324" s="37">
        <f t="shared" si="235"/>
        <v>0</v>
      </c>
      <c r="L1324" s="37">
        <f t="shared" si="235"/>
        <v>2100</v>
      </c>
      <c r="M1324" s="37">
        <f t="shared" si="235"/>
        <v>550</v>
      </c>
      <c r="N1324" s="37">
        <f t="shared" si="235"/>
        <v>235</v>
      </c>
      <c r="O1324" s="37">
        <f t="shared" si="235"/>
        <v>2885</v>
      </c>
      <c r="P1324" s="37">
        <v>3173.5</v>
      </c>
      <c r="Q1324" s="37">
        <f>SUM(Q1310:Q1323)</f>
        <v>789</v>
      </c>
      <c r="R1324" s="6">
        <f t="shared" si="228"/>
        <v>3156</v>
      </c>
    </row>
    <row r="1325" spans="1:18" ht="24" customHeight="1" outlineLevel="1">
      <c r="A1325" s="16"/>
      <c r="B1325" s="16"/>
      <c r="C1325" s="318" t="s">
        <v>940</v>
      </c>
      <c r="D1325" s="15" t="s">
        <v>941</v>
      </c>
      <c r="E1325" s="26"/>
      <c r="F1325" s="17"/>
      <c r="G1325" s="17"/>
      <c r="H1325" s="17"/>
      <c r="I1325" s="17"/>
      <c r="J1325" s="17"/>
      <c r="K1325" s="17"/>
      <c r="L1325" s="49">
        <v>80</v>
      </c>
      <c r="M1325" s="18"/>
      <c r="N1325" s="18"/>
      <c r="O1325" s="72">
        <f>SUM(F1325:N1325)</f>
        <v>80</v>
      </c>
      <c r="P1325" s="72">
        <v>88</v>
      </c>
      <c r="Q1325" s="78">
        <f>ROUNDDOWN(P1325/4,0)</f>
        <v>22</v>
      </c>
      <c r="R1325" s="6">
        <f t="shared" si="228"/>
        <v>88</v>
      </c>
    </row>
    <row r="1326" spans="1:18" ht="24" customHeight="1" outlineLevel="1">
      <c r="A1326" s="16"/>
      <c r="B1326" s="16"/>
      <c r="C1326" s="319"/>
      <c r="D1326" s="288" t="s">
        <v>976</v>
      </c>
      <c r="E1326" s="289"/>
      <c r="F1326" s="289"/>
      <c r="G1326" s="289"/>
      <c r="H1326" s="289"/>
      <c r="I1326" s="289"/>
      <c r="J1326" s="289"/>
      <c r="K1326" s="289"/>
      <c r="L1326" s="289"/>
      <c r="M1326" s="289"/>
      <c r="N1326" s="289"/>
      <c r="O1326" s="289"/>
      <c r="P1326" s="289"/>
      <c r="Q1326" s="289"/>
      <c r="R1326" s="6">
        <f t="shared" si="228"/>
        <v>0</v>
      </c>
    </row>
    <row r="1327" spans="1:18" ht="24" customHeight="1" outlineLevel="1">
      <c r="A1327" s="16"/>
      <c r="B1327" s="16"/>
      <c r="C1327" s="319"/>
      <c r="D1327" s="25" t="s">
        <v>940</v>
      </c>
      <c r="E1327" s="26" t="s">
        <v>32</v>
      </c>
      <c r="F1327" s="17"/>
      <c r="G1327" s="17"/>
      <c r="H1327" s="17"/>
      <c r="I1327" s="17"/>
      <c r="J1327" s="17"/>
      <c r="K1327" s="17"/>
      <c r="L1327" s="49">
        <v>670</v>
      </c>
      <c r="M1327" s="18">
        <v>50</v>
      </c>
      <c r="N1327" s="18">
        <v>12</v>
      </c>
      <c r="O1327" s="72">
        <f t="shared" ref="O1327:O1338" si="236">SUM(L1327:N1327)</f>
        <v>732</v>
      </c>
      <c r="P1327" s="72">
        <v>805.2</v>
      </c>
      <c r="Q1327" s="78">
        <f t="shared" ref="Q1327:Q1338" si="237">ROUNDDOWN(P1327/4,0)</f>
        <v>201</v>
      </c>
      <c r="R1327" s="6">
        <f t="shared" si="228"/>
        <v>804</v>
      </c>
    </row>
    <row r="1328" spans="1:18" ht="24" customHeight="1" outlineLevel="1">
      <c r="A1328" s="16"/>
      <c r="B1328" s="16"/>
      <c r="C1328" s="319"/>
      <c r="D1328" s="25" t="s">
        <v>942</v>
      </c>
      <c r="E1328" s="26" t="s">
        <v>984</v>
      </c>
      <c r="F1328" s="17"/>
      <c r="G1328" s="17"/>
      <c r="H1328" s="17"/>
      <c r="I1328" s="17"/>
      <c r="J1328" s="17"/>
      <c r="K1328" s="17"/>
      <c r="L1328" s="49">
        <v>180</v>
      </c>
      <c r="M1328" s="18">
        <v>35</v>
      </c>
      <c r="N1328" s="18">
        <v>8</v>
      </c>
      <c r="O1328" s="72">
        <f t="shared" si="236"/>
        <v>223</v>
      </c>
      <c r="P1328" s="72">
        <v>245.3</v>
      </c>
      <c r="Q1328" s="78">
        <f t="shared" si="237"/>
        <v>61</v>
      </c>
      <c r="R1328" s="6">
        <f t="shared" si="228"/>
        <v>244</v>
      </c>
    </row>
    <row r="1329" spans="1:18" ht="24" customHeight="1" outlineLevel="1">
      <c r="A1329" s="16"/>
      <c r="B1329" s="16"/>
      <c r="C1329" s="319"/>
      <c r="D1329" s="25" t="s">
        <v>947</v>
      </c>
      <c r="E1329" s="26" t="s">
        <v>984</v>
      </c>
      <c r="F1329" s="17"/>
      <c r="G1329" s="17"/>
      <c r="H1329" s="17"/>
      <c r="I1329" s="17"/>
      <c r="J1329" s="17"/>
      <c r="K1329" s="17"/>
      <c r="L1329" s="49">
        <v>220</v>
      </c>
      <c r="M1329" s="18">
        <v>40</v>
      </c>
      <c r="N1329" s="18">
        <v>8</v>
      </c>
      <c r="O1329" s="72">
        <f t="shared" si="236"/>
        <v>268</v>
      </c>
      <c r="P1329" s="72">
        <v>294.8</v>
      </c>
      <c r="Q1329" s="78">
        <f t="shared" si="237"/>
        <v>73</v>
      </c>
      <c r="R1329" s="6">
        <f t="shared" si="228"/>
        <v>292</v>
      </c>
    </row>
    <row r="1330" spans="1:18" ht="24" customHeight="1" outlineLevel="1">
      <c r="A1330" s="16"/>
      <c r="B1330" s="16"/>
      <c r="C1330" s="319"/>
      <c r="D1330" s="25" t="s">
        <v>943</v>
      </c>
      <c r="E1330" s="26" t="s">
        <v>983</v>
      </c>
      <c r="F1330" s="17"/>
      <c r="G1330" s="17"/>
      <c r="H1330" s="17"/>
      <c r="I1330" s="17"/>
      <c r="J1330" s="17"/>
      <c r="K1330" s="17"/>
      <c r="L1330" s="49">
        <v>120</v>
      </c>
      <c r="M1330" s="18">
        <v>40</v>
      </c>
      <c r="N1330" s="18">
        <v>8</v>
      </c>
      <c r="O1330" s="72">
        <f t="shared" si="236"/>
        <v>168</v>
      </c>
      <c r="P1330" s="72">
        <v>184.8</v>
      </c>
      <c r="Q1330" s="78">
        <f t="shared" si="237"/>
        <v>46</v>
      </c>
      <c r="R1330" s="6">
        <f t="shared" si="228"/>
        <v>184</v>
      </c>
    </row>
    <row r="1331" spans="1:18" ht="24" customHeight="1" outlineLevel="1">
      <c r="A1331" s="16"/>
      <c r="B1331" s="16"/>
      <c r="C1331" s="319"/>
      <c r="D1331" s="25" t="s">
        <v>944</v>
      </c>
      <c r="E1331" s="26" t="s">
        <v>983</v>
      </c>
      <c r="F1331" s="17"/>
      <c r="G1331" s="17"/>
      <c r="H1331" s="17"/>
      <c r="I1331" s="17"/>
      <c r="J1331" s="17"/>
      <c r="K1331" s="17"/>
      <c r="L1331" s="49">
        <v>120</v>
      </c>
      <c r="M1331" s="18">
        <v>30</v>
      </c>
      <c r="N1331" s="18">
        <v>8</v>
      </c>
      <c r="O1331" s="72">
        <f t="shared" si="236"/>
        <v>158</v>
      </c>
      <c r="P1331" s="72">
        <v>173.8</v>
      </c>
      <c r="Q1331" s="78">
        <f t="shared" si="237"/>
        <v>43</v>
      </c>
      <c r="R1331" s="6">
        <f t="shared" si="228"/>
        <v>172</v>
      </c>
    </row>
    <row r="1332" spans="1:18" ht="24" customHeight="1" outlineLevel="1" collapsed="1">
      <c r="A1332" s="16"/>
      <c r="B1332" s="16"/>
      <c r="C1332" s="319"/>
      <c r="D1332" s="25" t="s">
        <v>945</v>
      </c>
      <c r="E1332" s="26" t="s">
        <v>983</v>
      </c>
      <c r="F1332" s="17"/>
      <c r="G1332" s="17"/>
      <c r="H1332" s="17"/>
      <c r="I1332" s="17"/>
      <c r="J1332" s="17"/>
      <c r="K1332" s="17"/>
      <c r="L1332" s="49">
        <v>120</v>
      </c>
      <c r="M1332" s="18">
        <v>30</v>
      </c>
      <c r="N1332" s="18">
        <v>8</v>
      </c>
      <c r="O1332" s="72">
        <f t="shared" si="236"/>
        <v>158</v>
      </c>
      <c r="P1332" s="72">
        <v>173.8</v>
      </c>
      <c r="Q1332" s="78">
        <f t="shared" si="237"/>
        <v>43</v>
      </c>
      <c r="R1332" s="6">
        <f t="shared" si="228"/>
        <v>172</v>
      </c>
    </row>
    <row r="1333" spans="1:18" ht="24" customHeight="1" outlineLevel="1">
      <c r="A1333" s="16"/>
      <c r="B1333" s="16"/>
      <c r="C1333" s="319"/>
      <c r="D1333" s="25" t="s">
        <v>946</v>
      </c>
      <c r="E1333" s="26" t="s">
        <v>983</v>
      </c>
      <c r="F1333" s="17"/>
      <c r="G1333" s="17"/>
      <c r="H1333" s="17"/>
      <c r="I1333" s="17"/>
      <c r="J1333" s="17"/>
      <c r="K1333" s="17"/>
      <c r="L1333" s="49">
        <v>120</v>
      </c>
      <c r="M1333" s="18">
        <v>30</v>
      </c>
      <c r="N1333" s="18">
        <v>8</v>
      </c>
      <c r="O1333" s="72">
        <f t="shared" si="236"/>
        <v>158</v>
      </c>
      <c r="P1333" s="72">
        <v>173.8</v>
      </c>
      <c r="Q1333" s="78">
        <f t="shared" si="237"/>
        <v>43</v>
      </c>
      <c r="R1333" s="6">
        <f t="shared" si="228"/>
        <v>172</v>
      </c>
    </row>
    <row r="1334" spans="1:18" ht="24" customHeight="1" outlineLevel="1">
      <c r="A1334" s="16"/>
      <c r="B1334" s="16"/>
      <c r="C1334" s="319"/>
      <c r="D1334" s="25" t="s">
        <v>948</v>
      </c>
      <c r="E1334" s="26" t="s">
        <v>983</v>
      </c>
      <c r="F1334" s="17"/>
      <c r="G1334" s="17"/>
      <c r="H1334" s="17"/>
      <c r="I1334" s="17"/>
      <c r="J1334" s="17"/>
      <c r="K1334" s="17"/>
      <c r="L1334" s="49">
        <v>120</v>
      </c>
      <c r="M1334" s="18">
        <v>30</v>
      </c>
      <c r="N1334" s="18">
        <v>8</v>
      </c>
      <c r="O1334" s="72">
        <f t="shared" si="236"/>
        <v>158</v>
      </c>
      <c r="P1334" s="72">
        <v>173.8</v>
      </c>
      <c r="Q1334" s="78">
        <f t="shared" si="237"/>
        <v>43</v>
      </c>
      <c r="R1334" s="6">
        <f t="shared" si="228"/>
        <v>172</v>
      </c>
    </row>
    <row r="1335" spans="1:18" ht="24" customHeight="1" outlineLevel="1">
      <c r="A1335" s="16"/>
      <c r="B1335" s="16"/>
      <c r="C1335" s="319"/>
      <c r="D1335" s="25" t="s">
        <v>949</v>
      </c>
      <c r="E1335" s="26" t="s">
        <v>983</v>
      </c>
      <c r="F1335" s="17"/>
      <c r="G1335" s="17"/>
      <c r="H1335" s="17"/>
      <c r="I1335" s="17"/>
      <c r="J1335" s="17"/>
      <c r="K1335" s="17"/>
      <c r="L1335" s="49">
        <v>120</v>
      </c>
      <c r="M1335" s="18">
        <v>40</v>
      </c>
      <c r="N1335" s="18">
        <v>8</v>
      </c>
      <c r="O1335" s="72">
        <f t="shared" si="236"/>
        <v>168</v>
      </c>
      <c r="P1335" s="72">
        <v>184.8</v>
      </c>
      <c r="Q1335" s="78">
        <f t="shared" si="237"/>
        <v>46</v>
      </c>
      <c r="R1335" s="6">
        <f t="shared" si="228"/>
        <v>184</v>
      </c>
    </row>
    <row r="1336" spans="1:18" ht="24" customHeight="1" outlineLevel="1">
      <c r="A1336" s="16"/>
      <c r="B1336" s="16"/>
      <c r="C1336" s="319"/>
      <c r="D1336" s="25" t="s">
        <v>950</v>
      </c>
      <c r="E1336" s="26" t="s">
        <v>983</v>
      </c>
      <c r="F1336" s="17"/>
      <c r="G1336" s="17"/>
      <c r="H1336" s="17"/>
      <c r="I1336" s="17"/>
      <c r="J1336" s="17"/>
      <c r="K1336" s="17"/>
      <c r="L1336" s="49">
        <v>120</v>
      </c>
      <c r="M1336" s="18">
        <v>30</v>
      </c>
      <c r="N1336" s="18">
        <v>8</v>
      </c>
      <c r="O1336" s="72">
        <f t="shared" si="236"/>
        <v>158</v>
      </c>
      <c r="P1336" s="72">
        <v>173.8</v>
      </c>
      <c r="Q1336" s="78">
        <f t="shared" si="237"/>
        <v>43</v>
      </c>
      <c r="R1336" s="6">
        <f t="shared" si="228"/>
        <v>172</v>
      </c>
    </row>
    <row r="1337" spans="1:18" ht="24" customHeight="1" outlineLevel="1">
      <c r="A1337" s="16"/>
      <c r="B1337" s="16"/>
      <c r="C1337" s="319"/>
      <c r="D1337" s="25" t="s">
        <v>951</v>
      </c>
      <c r="E1337" s="26" t="s">
        <v>986</v>
      </c>
      <c r="F1337" s="17"/>
      <c r="G1337" s="17"/>
      <c r="H1337" s="17"/>
      <c r="I1337" s="17"/>
      <c r="J1337" s="17"/>
      <c r="K1337" s="17"/>
      <c r="L1337" s="49">
        <v>90</v>
      </c>
      <c r="M1337" s="18">
        <v>15</v>
      </c>
      <c r="N1337" s="18">
        <v>8</v>
      </c>
      <c r="O1337" s="72">
        <f t="shared" si="236"/>
        <v>113</v>
      </c>
      <c r="P1337" s="72">
        <v>124.30000000000001</v>
      </c>
      <c r="Q1337" s="78">
        <f t="shared" si="237"/>
        <v>31</v>
      </c>
      <c r="R1337" s="6">
        <f t="shared" si="228"/>
        <v>124</v>
      </c>
    </row>
    <row r="1338" spans="1:18" ht="24" customHeight="1" outlineLevel="1">
      <c r="A1338" s="16"/>
      <c r="B1338" s="16"/>
      <c r="C1338" s="319"/>
      <c r="D1338" s="25" t="s">
        <v>952</v>
      </c>
      <c r="E1338" s="26" t="s">
        <v>986</v>
      </c>
      <c r="F1338" s="17"/>
      <c r="G1338" s="17"/>
      <c r="H1338" s="17"/>
      <c r="I1338" s="17"/>
      <c r="J1338" s="17"/>
      <c r="K1338" s="17"/>
      <c r="L1338" s="49">
        <v>95</v>
      </c>
      <c r="M1338" s="18">
        <v>20</v>
      </c>
      <c r="N1338" s="18">
        <v>8</v>
      </c>
      <c r="O1338" s="72">
        <f t="shared" si="236"/>
        <v>123</v>
      </c>
      <c r="P1338" s="72">
        <v>135.30000000000001</v>
      </c>
      <c r="Q1338" s="78">
        <f t="shared" si="237"/>
        <v>33</v>
      </c>
      <c r="R1338" s="6">
        <f t="shared" si="228"/>
        <v>132</v>
      </c>
    </row>
    <row r="1339" spans="1:18" ht="24" customHeight="1" outlineLevel="1">
      <c r="A1339" s="16"/>
      <c r="B1339" s="16"/>
      <c r="C1339" s="319"/>
      <c r="D1339" s="290" t="s">
        <v>977</v>
      </c>
      <c r="E1339" s="291"/>
      <c r="F1339" s="291"/>
      <c r="G1339" s="291"/>
      <c r="H1339" s="291"/>
      <c r="I1339" s="291"/>
      <c r="J1339" s="291"/>
      <c r="K1339" s="291"/>
      <c r="L1339" s="291"/>
      <c r="M1339" s="291"/>
      <c r="N1339" s="291"/>
      <c r="O1339" s="291"/>
      <c r="P1339" s="291"/>
      <c r="Q1339" s="291"/>
      <c r="R1339" s="6">
        <f t="shared" si="228"/>
        <v>0</v>
      </c>
    </row>
    <row r="1340" spans="1:18" ht="24" customHeight="1" outlineLevel="1">
      <c r="A1340" s="16"/>
      <c r="B1340" s="16"/>
      <c r="C1340" s="319"/>
      <c r="D1340" s="25" t="s">
        <v>1082</v>
      </c>
      <c r="E1340" s="75" t="s">
        <v>1139</v>
      </c>
      <c r="F1340" s="17"/>
      <c r="G1340" s="17"/>
      <c r="H1340" s="17"/>
      <c r="I1340" s="17"/>
      <c r="J1340" s="17"/>
      <c r="K1340" s="17"/>
      <c r="L1340" s="49">
        <v>90</v>
      </c>
      <c r="M1340" s="18"/>
      <c r="N1340" s="18"/>
      <c r="O1340" s="72">
        <f>SUM(F1340:N1340)</f>
        <v>90</v>
      </c>
      <c r="P1340" s="72">
        <v>99.000000000000014</v>
      </c>
      <c r="Q1340" s="78">
        <f>ROUNDDOWN(P1340/4,0)</f>
        <v>24</v>
      </c>
      <c r="R1340" s="6">
        <f t="shared" si="228"/>
        <v>96</v>
      </c>
    </row>
    <row r="1341" spans="1:18" ht="24" customHeight="1" outlineLevel="1">
      <c r="A1341" s="16"/>
      <c r="B1341" s="16"/>
      <c r="C1341" s="319"/>
      <c r="D1341" s="292" t="s">
        <v>978</v>
      </c>
      <c r="E1341" s="293"/>
      <c r="F1341" s="293"/>
      <c r="G1341" s="293"/>
      <c r="H1341" s="293"/>
      <c r="I1341" s="293"/>
      <c r="J1341" s="293"/>
      <c r="K1341" s="293"/>
      <c r="L1341" s="293"/>
      <c r="M1341" s="293"/>
      <c r="N1341" s="293"/>
      <c r="O1341" s="293"/>
      <c r="P1341" s="293"/>
      <c r="Q1341" s="293"/>
      <c r="R1341" s="6">
        <f t="shared" si="228"/>
        <v>0</v>
      </c>
    </row>
    <row r="1342" spans="1:18" ht="24" customHeight="1" outlineLevel="1">
      <c r="A1342" s="16"/>
      <c r="B1342" s="16"/>
      <c r="C1342" s="320"/>
      <c r="D1342" s="31" t="s">
        <v>44</v>
      </c>
      <c r="E1342" s="26" t="s">
        <v>1197</v>
      </c>
      <c r="F1342" s="73"/>
      <c r="G1342" s="73"/>
      <c r="H1342" s="73"/>
      <c r="I1342" s="73"/>
      <c r="J1342" s="73"/>
      <c r="K1342" s="73"/>
      <c r="L1342" s="73"/>
      <c r="M1342" s="18"/>
      <c r="N1342" s="18"/>
      <c r="O1342" s="72">
        <v>0</v>
      </c>
      <c r="P1342" s="72">
        <v>0</v>
      </c>
      <c r="Q1342" s="72">
        <v>0</v>
      </c>
      <c r="R1342" s="6">
        <f t="shared" si="228"/>
        <v>0</v>
      </c>
    </row>
    <row r="1343" spans="1:18" ht="24" customHeight="1">
      <c r="A1343" s="16"/>
      <c r="B1343" s="16"/>
      <c r="C1343" s="91" t="s">
        <v>940</v>
      </c>
      <c r="D1343" s="91" t="s">
        <v>45</v>
      </c>
      <c r="E1343" s="89"/>
      <c r="F1343" s="37">
        <f t="shared" ref="F1343:O1343" si="238">SUM(F1325:F1342)</f>
        <v>0</v>
      </c>
      <c r="G1343" s="37">
        <f t="shared" si="238"/>
        <v>0</v>
      </c>
      <c r="H1343" s="37">
        <f t="shared" si="238"/>
        <v>0</v>
      </c>
      <c r="I1343" s="37">
        <f t="shared" si="238"/>
        <v>0</v>
      </c>
      <c r="J1343" s="37">
        <f t="shared" si="238"/>
        <v>0</v>
      </c>
      <c r="K1343" s="37">
        <f t="shared" si="238"/>
        <v>0</v>
      </c>
      <c r="L1343" s="37">
        <f t="shared" si="238"/>
        <v>2265</v>
      </c>
      <c r="M1343" s="37">
        <f t="shared" si="238"/>
        <v>390</v>
      </c>
      <c r="N1343" s="37">
        <f t="shared" si="238"/>
        <v>100</v>
      </c>
      <c r="O1343" s="37">
        <f t="shared" si="238"/>
        <v>2755</v>
      </c>
      <c r="P1343" s="37">
        <v>3030.5000000000009</v>
      </c>
      <c r="Q1343" s="37">
        <f>SUM(Q1325:Q1342)</f>
        <v>752</v>
      </c>
      <c r="R1343" s="6">
        <f t="shared" si="228"/>
        <v>3008</v>
      </c>
    </row>
    <row r="1344" spans="1:18" ht="24" customHeight="1" outlineLevel="1">
      <c r="A1344" s="16"/>
      <c r="B1344" s="16"/>
      <c r="C1344" s="318" t="s">
        <v>953</v>
      </c>
      <c r="D1344" s="15" t="s">
        <v>954</v>
      </c>
      <c r="E1344" s="26"/>
      <c r="F1344" s="17"/>
      <c r="G1344" s="17"/>
      <c r="H1344" s="17"/>
      <c r="I1344" s="17"/>
      <c r="J1344" s="17"/>
      <c r="K1344" s="17"/>
      <c r="L1344" s="49">
        <v>130</v>
      </c>
      <c r="M1344" s="18"/>
      <c r="N1344" s="18"/>
      <c r="O1344" s="72">
        <f>SUM(F1344:N1344)</f>
        <v>130</v>
      </c>
      <c r="P1344" s="72">
        <v>143</v>
      </c>
      <c r="Q1344" s="78">
        <f>ROUNDDOWN(P1344/4,0)</f>
        <v>35</v>
      </c>
      <c r="R1344" s="6">
        <f t="shared" si="228"/>
        <v>140</v>
      </c>
    </row>
    <row r="1345" spans="1:18" ht="24" customHeight="1" outlineLevel="1">
      <c r="A1345" s="16"/>
      <c r="B1345" s="16"/>
      <c r="C1345" s="319"/>
      <c r="D1345" s="288" t="s">
        <v>976</v>
      </c>
      <c r="E1345" s="289"/>
      <c r="F1345" s="289"/>
      <c r="G1345" s="289"/>
      <c r="H1345" s="289"/>
      <c r="I1345" s="289"/>
      <c r="J1345" s="289"/>
      <c r="K1345" s="289"/>
      <c r="L1345" s="289"/>
      <c r="M1345" s="289"/>
      <c r="N1345" s="289"/>
      <c r="O1345" s="289"/>
      <c r="P1345" s="289"/>
      <c r="Q1345" s="289"/>
      <c r="R1345" s="6">
        <f t="shared" si="228"/>
        <v>0</v>
      </c>
    </row>
    <row r="1346" spans="1:18" ht="24" customHeight="1" outlineLevel="1" collapsed="1">
      <c r="A1346" s="16"/>
      <c r="B1346" s="16"/>
      <c r="C1346" s="319"/>
      <c r="D1346" s="25" t="s">
        <v>955</v>
      </c>
      <c r="E1346" s="26" t="s">
        <v>59</v>
      </c>
      <c r="F1346" s="17"/>
      <c r="G1346" s="17"/>
      <c r="H1346" s="17"/>
      <c r="I1346" s="17"/>
      <c r="J1346" s="17"/>
      <c r="K1346" s="17"/>
      <c r="L1346" s="49">
        <v>1200</v>
      </c>
      <c r="M1346" s="18">
        <v>60</v>
      </c>
      <c r="N1346" s="18">
        <v>20</v>
      </c>
      <c r="O1346" s="72">
        <f t="shared" ref="O1346:O1351" si="239">SUM(L1346:N1346)</f>
        <v>1280</v>
      </c>
      <c r="P1346" s="72">
        <v>1408</v>
      </c>
      <c r="Q1346" s="78">
        <f t="shared" ref="Q1346:Q1351" si="240">ROUNDDOWN(P1346/4,0)</f>
        <v>352</v>
      </c>
      <c r="R1346" s="6">
        <f t="shared" si="228"/>
        <v>1408</v>
      </c>
    </row>
    <row r="1347" spans="1:18" ht="24" customHeight="1" outlineLevel="1">
      <c r="A1347" s="16"/>
      <c r="B1347" s="16"/>
      <c r="C1347" s="319"/>
      <c r="D1347" s="25" t="s">
        <v>956</v>
      </c>
      <c r="E1347" s="26" t="s">
        <v>32</v>
      </c>
      <c r="F1347" s="17"/>
      <c r="G1347" s="17"/>
      <c r="H1347" s="17"/>
      <c r="I1347" s="17"/>
      <c r="J1347" s="17"/>
      <c r="K1347" s="17"/>
      <c r="L1347" s="49">
        <v>530</v>
      </c>
      <c r="M1347" s="18">
        <v>60</v>
      </c>
      <c r="N1347" s="18">
        <v>30</v>
      </c>
      <c r="O1347" s="72">
        <f t="shared" si="239"/>
        <v>620</v>
      </c>
      <c r="P1347" s="72">
        <v>682</v>
      </c>
      <c r="Q1347" s="78">
        <f t="shared" si="240"/>
        <v>170</v>
      </c>
      <c r="R1347" s="6">
        <f t="shared" si="228"/>
        <v>680</v>
      </c>
    </row>
    <row r="1348" spans="1:18" ht="24" customHeight="1" outlineLevel="1">
      <c r="A1348" s="16"/>
      <c r="B1348" s="16"/>
      <c r="C1348" s="319"/>
      <c r="D1348" s="25" t="s">
        <v>1083</v>
      </c>
      <c r="E1348" s="26" t="s">
        <v>1084</v>
      </c>
      <c r="F1348" s="17"/>
      <c r="G1348" s="17"/>
      <c r="H1348" s="17"/>
      <c r="I1348" s="17"/>
      <c r="J1348" s="17"/>
      <c r="K1348" s="17"/>
      <c r="L1348" s="49">
        <v>200</v>
      </c>
      <c r="M1348" s="18">
        <v>45</v>
      </c>
      <c r="N1348" s="18">
        <v>10</v>
      </c>
      <c r="O1348" s="72">
        <f t="shared" si="239"/>
        <v>255</v>
      </c>
      <c r="P1348" s="72">
        <v>280.5</v>
      </c>
      <c r="Q1348" s="78">
        <f t="shared" si="240"/>
        <v>70</v>
      </c>
      <c r="R1348" s="6">
        <f t="shared" si="228"/>
        <v>280</v>
      </c>
    </row>
    <row r="1349" spans="1:18" ht="24" customHeight="1" outlineLevel="1">
      <c r="A1349" s="16"/>
      <c r="B1349" s="16"/>
      <c r="C1349" s="319"/>
      <c r="D1349" s="25" t="s">
        <v>957</v>
      </c>
      <c r="E1349" s="26" t="s">
        <v>983</v>
      </c>
      <c r="F1349" s="17"/>
      <c r="G1349" s="17"/>
      <c r="H1349" s="17"/>
      <c r="I1349" s="17"/>
      <c r="J1349" s="17"/>
      <c r="K1349" s="17"/>
      <c r="L1349" s="49">
        <v>200</v>
      </c>
      <c r="M1349" s="18">
        <v>50</v>
      </c>
      <c r="N1349" s="18">
        <v>10</v>
      </c>
      <c r="O1349" s="72">
        <f t="shared" si="239"/>
        <v>260</v>
      </c>
      <c r="P1349" s="72">
        <v>286</v>
      </c>
      <c r="Q1349" s="78">
        <f t="shared" si="240"/>
        <v>71</v>
      </c>
      <c r="R1349" s="6">
        <f t="shared" si="228"/>
        <v>284</v>
      </c>
    </row>
    <row r="1350" spans="1:18" ht="24" customHeight="1" outlineLevel="1">
      <c r="A1350" s="16"/>
      <c r="B1350" s="16"/>
      <c r="C1350" s="319"/>
      <c r="D1350" s="25" t="s">
        <v>958</v>
      </c>
      <c r="E1350" s="26" t="s">
        <v>983</v>
      </c>
      <c r="F1350" s="17"/>
      <c r="G1350" s="17"/>
      <c r="H1350" s="17"/>
      <c r="I1350" s="17"/>
      <c r="J1350" s="17"/>
      <c r="K1350" s="17"/>
      <c r="L1350" s="49">
        <v>130</v>
      </c>
      <c r="M1350" s="18">
        <v>20</v>
      </c>
      <c r="N1350" s="18">
        <v>10</v>
      </c>
      <c r="O1350" s="72">
        <f t="shared" si="239"/>
        <v>160</v>
      </c>
      <c r="P1350" s="72">
        <v>176</v>
      </c>
      <c r="Q1350" s="78">
        <f t="shared" si="240"/>
        <v>44</v>
      </c>
      <c r="R1350" s="6">
        <f t="shared" si="228"/>
        <v>176</v>
      </c>
    </row>
    <row r="1351" spans="1:18" ht="24" customHeight="1" outlineLevel="1">
      <c r="A1351" s="16"/>
      <c r="B1351" s="16"/>
      <c r="C1351" s="319"/>
      <c r="D1351" s="25" t="s">
        <v>959</v>
      </c>
      <c r="E1351" s="26" t="s">
        <v>983</v>
      </c>
      <c r="F1351" s="17"/>
      <c r="G1351" s="17"/>
      <c r="H1351" s="17"/>
      <c r="I1351" s="17"/>
      <c r="J1351" s="17"/>
      <c r="K1351" s="17"/>
      <c r="L1351" s="49">
        <v>180</v>
      </c>
      <c r="M1351" s="18">
        <v>52</v>
      </c>
      <c r="N1351" s="18">
        <v>10</v>
      </c>
      <c r="O1351" s="72">
        <f t="shared" si="239"/>
        <v>242</v>
      </c>
      <c r="P1351" s="72">
        <v>266.20000000000005</v>
      </c>
      <c r="Q1351" s="78">
        <f t="shared" si="240"/>
        <v>66</v>
      </c>
      <c r="R1351" s="6">
        <f t="shared" si="228"/>
        <v>264</v>
      </c>
    </row>
    <row r="1352" spans="1:18" ht="24" customHeight="1" outlineLevel="1">
      <c r="A1352" s="16"/>
      <c r="B1352" s="16"/>
      <c r="C1352" s="319"/>
      <c r="D1352" s="25" t="s">
        <v>960</v>
      </c>
      <c r="E1352" s="26" t="s">
        <v>983</v>
      </c>
      <c r="F1352" s="17"/>
      <c r="G1352" s="17"/>
      <c r="H1352" s="17"/>
      <c r="I1352" s="17"/>
      <c r="J1352" s="17"/>
      <c r="K1352" s="17"/>
      <c r="L1352" s="49">
        <v>120</v>
      </c>
      <c r="M1352" s="18">
        <v>40</v>
      </c>
      <c r="N1352" s="18">
        <v>10</v>
      </c>
      <c r="O1352" s="72">
        <f>SUM(L1352:N1352)</f>
        <v>170</v>
      </c>
      <c r="P1352" s="72">
        <v>187.00000000000003</v>
      </c>
      <c r="Q1352" s="78">
        <f>ROUNDDOWN(P1352/4,0)</f>
        <v>46</v>
      </c>
      <c r="R1352" s="6">
        <f>Q1352*4</f>
        <v>184</v>
      </c>
    </row>
    <row r="1353" spans="1:18" ht="24" customHeight="1" outlineLevel="1">
      <c r="A1353" s="16"/>
      <c r="B1353" s="16"/>
      <c r="C1353" s="319"/>
      <c r="D1353" s="25" t="s">
        <v>1257</v>
      </c>
      <c r="E1353" s="26"/>
      <c r="F1353" s="17"/>
      <c r="G1353" s="17"/>
      <c r="H1353" s="17"/>
      <c r="I1353" s="17"/>
      <c r="J1353" s="17"/>
      <c r="K1353" s="17"/>
      <c r="L1353" s="49">
        <v>200</v>
      </c>
      <c r="M1353" s="18">
        <v>45</v>
      </c>
      <c r="N1353" s="18">
        <v>10</v>
      </c>
      <c r="O1353" s="72">
        <v>255</v>
      </c>
      <c r="P1353" s="72">
        <v>283</v>
      </c>
      <c r="Q1353" s="78">
        <f>ROUNDDOWN(P1353/4,0)</f>
        <v>70</v>
      </c>
      <c r="R1353" s="6">
        <f>Q1353*4</f>
        <v>280</v>
      </c>
    </row>
    <row r="1354" spans="1:18" ht="24" customHeight="1" outlineLevel="1">
      <c r="A1354" s="16"/>
      <c r="B1354" s="16"/>
      <c r="C1354" s="319"/>
      <c r="D1354" s="292" t="s">
        <v>978</v>
      </c>
      <c r="E1354" s="293"/>
      <c r="F1354" s="293"/>
      <c r="G1354" s="293"/>
      <c r="H1354" s="293"/>
      <c r="I1354" s="293"/>
      <c r="J1354" s="293"/>
      <c r="K1354" s="293"/>
      <c r="L1354" s="293"/>
      <c r="M1354" s="293"/>
      <c r="N1354" s="293"/>
      <c r="O1354" s="293"/>
      <c r="P1354" s="293"/>
      <c r="Q1354" s="293"/>
      <c r="R1354" s="6">
        <f t="shared" ref="R1354:R1383" si="241">Q1354*4</f>
        <v>0</v>
      </c>
    </row>
    <row r="1355" spans="1:18" ht="24" customHeight="1" outlineLevel="1">
      <c r="A1355" s="16"/>
      <c r="B1355" s="16"/>
      <c r="C1355" s="320"/>
      <c r="D1355" s="15" t="s">
        <v>44</v>
      </c>
      <c r="E1355" s="26" t="s">
        <v>1197</v>
      </c>
      <c r="F1355" s="73"/>
      <c r="G1355" s="73"/>
      <c r="H1355" s="73"/>
      <c r="I1355" s="73"/>
      <c r="J1355" s="73"/>
      <c r="K1355" s="73"/>
      <c r="L1355" s="73"/>
      <c r="M1355" s="18"/>
      <c r="N1355" s="18"/>
      <c r="O1355" s="72">
        <v>0</v>
      </c>
      <c r="P1355" s="72">
        <v>0</v>
      </c>
      <c r="Q1355" s="72">
        <v>0</v>
      </c>
      <c r="R1355" s="6">
        <f t="shared" si="241"/>
        <v>0</v>
      </c>
    </row>
    <row r="1356" spans="1:18" ht="24" customHeight="1">
      <c r="A1356" s="16"/>
      <c r="B1356" s="16"/>
      <c r="C1356" s="91" t="s">
        <v>953</v>
      </c>
      <c r="D1356" s="91" t="s">
        <v>45</v>
      </c>
      <c r="E1356" s="89"/>
      <c r="F1356" s="37">
        <f t="shared" ref="F1356:O1356" si="242">SUM(F1344:F1355)</f>
        <v>0</v>
      </c>
      <c r="G1356" s="37">
        <f t="shared" si="242"/>
        <v>0</v>
      </c>
      <c r="H1356" s="37">
        <f t="shared" si="242"/>
        <v>0</v>
      </c>
      <c r="I1356" s="37">
        <f t="shared" si="242"/>
        <v>0</v>
      </c>
      <c r="J1356" s="37">
        <f t="shared" si="242"/>
        <v>0</v>
      </c>
      <c r="K1356" s="37">
        <f t="shared" si="242"/>
        <v>0</v>
      </c>
      <c r="L1356" s="37">
        <f t="shared" si="242"/>
        <v>2890</v>
      </c>
      <c r="M1356" s="37">
        <f t="shared" si="242"/>
        <v>372</v>
      </c>
      <c r="N1356" s="37">
        <f t="shared" si="242"/>
        <v>110</v>
      </c>
      <c r="O1356" s="37">
        <f t="shared" si="242"/>
        <v>3372</v>
      </c>
      <c r="P1356" s="37">
        <v>3709</v>
      </c>
      <c r="Q1356" s="37">
        <f>SUM(Q1344:Q1355)</f>
        <v>924</v>
      </c>
      <c r="R1356" s="6">
        <f t="shared" si="241"/>
        <v>3696</v>
      </c>
    </row>
    <row r="1357" spans="1:18" ht="24" customHeight="1" outlineLevel="1">
      <c r="A1357" s="16"/>
      <c r="B1357" s="16"/>
      <c r="C1357" s="300" t="s">
        <v>961</v>
      </c>
      <c r="D1357" s="15" t="s">
        <v>962</v>
      </c>
      <c r="E1357" s="26"/>
      <c r="F1357" s="17"/>
      <c r="G1357" s="17"/>
      <c r="H1357" s="17"/>
      <c r="I1357" s="17"/>
      <c r="J1357" s="17"/>
      <c r="K1357" s="17"/>
      <c r="L1357" s="49">
        <v>150</v>
      </c>
      <c r="M1357" s="18"/>
      <c r="N1357" s="18"/>
      <c r="O1357" s="72">
        <f>SUM(F1357:N1357)</f>
        <v>150</v>
      </c>
      <c r="P1357" s="72">
        <v>165</v>
      </c>
      <c r="Q1357" s="78">
        <f>ROUNDDOWN(P1357/4,0)</f>
        <v>41</v>
      </c>
      <c r="R1357" s="6">
        <f t="shared" si="241"/>
        <v>164</v>
      </c>
    </row>
    <row r="1358" spans="1:18" ht="24" customHeight="1" outlineLevel="1">
      <c r="A1358" s="16"/>
      <c r="B1358" s="16"/>
      <c r="C1358" s="301"/>
      <c r="D1358" s="288" t="s">
        <v>976</v>
      </c>
      <c r="E1358" s="289"/>
      <c r="F1358" s="289"/>
      <c r="G1358" s="289"/>
      <c r="H1358" s="289"/>
      <c r="I1358" s="289"/>
      <c r="J1358" s="289"/>
      <c r="K1358" s="289"/>
      <c r="L1358" s="289"/>
      <c r="M1358" s="289"/>
      <c r="N1358" s="289"/>
      <c r="O1358" s="289"/>
      <c r="P1358" s="289"/>
      <c r="Q1358" s="289"/>
      <c r="R1358" s="6">
        <f t="shared" si="241"/>
        <v>0</v>
      </c>
    </row>
    <row r="1359" spans="1:18" ht="24" customHeight="1" outlineLevel="1">
      <c r="A1359" s="16"/>
      <c r="B1359" s="16"/>
      <c r="C1359" s="301"/>
      <c r="D1359" s="25" t="s">
        <v>963</v>
      </c>
      <c r="E1359" s="26" t="s">
        <v>32</v>
      </c>
      <c r="F1359" s="17"/>
      <c r="G1359" s="17"/>
      <c r="H1359" s="17"/>
      <c r="I1359" s="17"/>
      <c r="J1359" s="17"/>
      <c r="K1359" s="17"/>
      <c r="L1359" s="49">
        <v>520</v>
      </c>
      <c r="M1359" s="18">
        <v>50</v>
      </c>
      <c r="N1359" s="18">
        <v>25</v>
      </c>
      <c r="O1359" s="72">
        <f t="shared" ref="O1359:O1370" si="243">SUM(L1359:N1359)</f>
        <v>595</v>
      </c>
      <c r="P1359" s="72">
        <v>654.5</v>
      </c>
      <c r="Q1359" s="78">
        <f t="shared" ref="Q1359:Q1370" si="244">ROUNDDOWN(P1359/4,0)</f>
        <v>163</v>
      </c>
      <c r="R1359" s="6">
        <f t="shared" si="241"/>
        <v>652</v>
      </c>
    </row>
    <row r="1360" spans="1:18" ht="24" customHeight="1" outlineLevel="1" collapsed="1">
      <c r="A1360" s="16"/>
      <c r="B1360" s="16"/>
      <c r="C1360" s="301"/>
      <c r="D1360" s="25" t="s">
        <v>971</v>
      </c>
      <c r="E1360" s="26" t="s">
        <v>32</v>
      </c>
      <c r="F1360" s="17"/>
      <c r="G1360" s="17"/>
      <c r="H1360" s="17"/>
      <c r="I1360" s="17"/>
      <c r="J1360" s="17"/>
      <c r="K1360" s="17"/>
      <c r="L1360" s="49">
        <v>520</v>
      </c>
      <c r="M1360" s="18">
        <v>30</v>
      </c>
      <c r="N1360" s="18">
        <v>15</v>
      </c>
      <c r="O1360" s="72">
        <f t="shared" si="243"/>
        <v>565</v>
      </c>
      <c r="P1360" s="72">
        <v>621.5</v>
      </c>
      <c r="Q1360" s="78">
        <f t="shared" si="244"/>
        <v>155</v>
      </c>
      <c r="R1360" s="6">
        <f t="shared" si="241"/>
        <v>620</v>
      </c>
    </row>
    <row r="1361" spans="1:18" ht="24" customHeight="1" outlineLevel="1">
      <c r="A1361" s="16"/>
      <c r="B1361" s="16"/>
      <c r="C1361" s="301"/>
      <c r="D1361" s="25" t="s">
        <v>967</v>
      </c>
      <c r="E1361" s="26" t="s">
        <v>984</v>
      </c>
      <c r="F1361" s="17"/>
      <c r="G1361" s="17"/>
      <c r="H1361" s="17"/>
      <c r="I1361" s="17"/>
      <c r="J1361" s="17"/>
      <c r="K1361" s="17"/>
      <c r="L1361" s="49">
        <v>220</v>
      </c>
      <c r="M1361" s="18">
        <v>90</v>
      </c>
      <c r="N1361" s="18">
        <v>15</v>
      </c>
      <c r="O1361" s="72">
        <f t="shared" si="243"/>
        <v>325</v>
      </c>
      <c r="P1361" s="72">
        <v>357.50000000000006</v>
      </c>
      <c r="Q1361" s="78">
        <f t="shared" si="244"/>
        <v>89</v>
      </c>
      <c r="R1361" s="6">
        <f t="shared" si="241"/>
        <v>356</v>
      </c>
    </row>
    <row r="1362" spans="1:18" ht="24" customHeight="1" outlineLevel="1">
      <c r="A1362" s="16"/>
      <c r="B1362" s="16"/>
      <c r="C1362" s="301"/>
      <c r="D1362" s="25" t="s">
        <v>964</v>
      </c>
      <c r="E1362" s="26" t="s">
        <v>983</v>
      </c>
      <c r="F1362" s="17"/>
      <c r="G1362" s="17"/>
      <c r="H1362" s="17"/>
      <c r="I1362" s="17"/>
      <c r="J1362" s="17"/>
      <c r="K1362" s="17"/>
      <c r="L1362" s="49">
        <v>220</v>
      </c>
      <c r="M1362" s="18">
        <v>30</v>
      </c>
      <c r="N1362" s="18">
        <v>15</v>
      </c>
      <c r="O1362" s="72">
        <f t="shared" si="243"/>
        <v>265</v>
      </c>
      <c r="P1362" s="72">
        <v>291.5</v>
      </c>
      <c r="Q1362" s="78">
        <f t="shared" si="244"/>
        <v>72</v>
      </c>
      <c r="R1362" s="6">
        <f t="shared" si="241"/>
        <v>288</v>
      </c>
    </row>
    <row r="1363" spans="1:18" ht="24" customHeight="1" outlineLevel="1">
      <c r="A1363" s="16"/>
      <c r="B1363" s="16"/>
      <c r="C1363" s="301"/>
      <c r="D1363" s="25" t="s">
        <v>965</v>
      </c>
      <c r="E1363" s="26" t="s">
        <v>983</v>
      </c>
      <c r="F1363" s="17"/>
      <c r="G1363" s="17"/>
      <c r="H1363" s="17"/>
      <c r="I1363" s="17"/>
      <c r="J1363" s="17"/>
      <c r="K1363" s="17"/>
      <c r="L1363" s="49">
        <v>234</v>
      </c>
      <c r="M1363" s="18">
        <v>30</v>
      </c>
      <c r="N1363" s="18">
        <v>15</v>
      </c>
      <c r="O1363" s="72">
        <f t="shared" si="243"/>
        <v>279</v>
      </c>
      <c r="P1363" s="72">
        <v>306.90000000000003</v>
      </c>
      <c r="Q1363" s="78">
        <f t="shared" si="244"/>
        <v>76</v>
      </c>
      <c r="R1363" s="6">
        <f t="shared" si="241"/>
        <v>304</v>
      </c>
    </row>
    <row r="1364" spans="1:18" ht="24" customHeight="1" outlineLevel="1">
      <c r="A1364" s="16"/>
      <c r="B1364" s="16"/>
      <c r="C1364" s="301"/>
      <c r="D1364" s="25" t="s">
        <v>966</v>
      </c>
      <c r="E1364" s="26" t="s">
        <v>983</v>
      </c>
      <c r="F1364" s="17"/>
      <c r="G1364" s="17"/>
      <c r="H1364" s="17"/>
      <c r="I1364" s="17"/>
      <c r="J1364" s="17"/>
      <c r="K1364" s="17"/>
      <c r="L1364" s="49">
        <v>310</v>
      </c>
      <c r="M1364" s="18">
        <v>30</v>
      </c>
      <c r="N1364" s="18">
        <v>15</v>
      </c>
      <c r="O1364" s="72">
        <f t="shared" si="243"/>
        <v>355</v>
      </c>
      <c r="P1364" s="72">
        <v>390.50000000000006</v>
      </c>
      <c r="Q1364" s="78">
        <f t="shared" si="244"/>
        <v>97</v>
      </c>
      <c r="R1364" s="6">
        <f t="shared" si="241"/>
        <v>388</v>
      </c>
    </row>
    <row r="1365" spans="1:18" ht="24" customHeight="1" outlineLevel="1">
      <c r="A1365" s="16"/>
      <c r="B1365" s="16"/>
      <c r="C1365" s="301"/>
      <c r="D1365" s="25" t="s">
        <v>968</v>
      </c>
      <c r="E1365" s="26" t="s">
        <v>983</v>
      </c>
      <c r="F1365" s="17"/>
      <c r="G1365" s="17"/>
      <c r="H1365" s="17"/>
      <c r="I1365" s="17"/>
      <c r="J1365" s="17"/>
      <c r="K1365" s="17"/>
      <c r="L1365" s="49">
        <v>260</v>
      </c>
      <c r="M1365" s="18">
        <v>20</v>
      </c>
      <c r="N1365" s="18">
        <v>15</v>
      </c>
      <c r="O1365" s="72">
        <f t="shared" si="243"/>
        <v>295</v>
      </c>
      <c r="P1365" s="72">
        <v>324.5</v>
      </c>
      <c r="Q1365" s="78">
        <f t="shared" si="244"/>
        <v>81</v>
      </c>
      <c r="R1365" s="6">
        <f t="shared" si="241"/>
        <v>324</v>
      </c>
    </row>
    <row r="1366" spans="1:18" ht="24" customHeight="1" outlineLevel="1">
      <c r="A1366" s="16"/>
      <c r="B1366" s="16"/>
      <c r="C1366" s="301"/>
      <c r="D1366" s="25" t="s">
        <v>969</v>
      </c>
      <c r="E1366" s="26" t="s">
        <v>983</v>
      </c>
      <c r="F1366" s="17"/>
      <c r="G1366" s="17"/>
      <c r="H1366" s="17"/>
      <c r="I1366" s="17"/>
      <c r="J1366" s="17"/>
      <c r="K1366" s="17"/>
      <c r="L1366" s="49">
        <v>200</v>
      </c>
      <c r="M1366" s="18">
        <v>30</v>
      </c>
      <c r="N1366" s="18">
        <v>15</v>
      </c>
      <c r="O1366" s="72">
        <f t="shared" si="243"/>
        <v>245</v>
      </c>
      <c r="P1366" s="72">
        <v>269.5</v>
      </c>
      <c r="Q1366" s="78">
        <f t="shared" si="244"/>
        <v>67</v>
      </c>
      <c r="R1366" s="6">
        <f t="shared" si="241"/>
        <v>268</v>
      </c>
    </row>
    <row r="1367" spans="1:18" ht="24" customHeight="1" outlineLevel="1">
      <c r="A1367" s="16"/>
      <c r="B1367" s="16"/>
      <c r="C1367" s="301"/>
      <c r="D1367" s="25" t="s">
        <v>970</v>
      </c>
      <c r="E1367" s="26" t="s">
        <v>983</v>
      </c>
      <c r="F1367" s="17"/>
      <c r="G1367" s="17"/>
      <c r="H1367" s="17"/>
      <c r="I1367" s="17"/>
      <c r="J1367" s="17"/>
      <c r="K1367" s="17"/>
      <c r="L1367" s="49">
        <v>264</v>
      </c>
      <c r="M1367" s="18">
        <v>30</v>
      </c>
      <c r="N1367" s="18">
        <v>15</v>
      </c>
      <c r="O1367" s="72">
        <f t="shared" si="243"/>
        <v>309</v>
      </c>
      <c r="P1367" s="72">
        <v>339.90000000000003</v>
      </c>
      <c r="Q1367" s="78">
        <f t="shared" si="244"/>
        <v>84</v>
      </c>
      <c r="R1367" s="6">
        <f t="shared" si="241"/>
        <v>336</v>
      </c>
    </row>
    <row r="1368" spans="1:18" ht="24" customHeight="1" outlineLevel="1">
      <c r="A1368" s="16"/>
      <c r="B1368" s="16"/>
      <c r="C1368" s="301"/>
      <c r="D1368" s="25" t="s">
        <v>972</v>
      </c>
      <c r="E1368" s="26" t="s">
        <v>983</v>
      </c>
      <c r="F1368" s="17"/>
      <c r="G1368" s="17"/>
      <c r="H1368" s="17"/>
      <c r="I1368" s="17"/>
      <c r="J1368" s="17"/>
      <c r="K1368" s="17"/>
      <c r="L1368" s="49">
        <v>125</v>
      </c>
      <c r="M1368" s="18">
        <v>20</v>
      </c>
      <c r="N1368" s="18">
        <v>15</v>
      </c>
      <c r="O1368" s="72">
        <f t="shared" si="243"/>
        <v>160</v>
      </c>
      <c r="P1368" s="72">
        <v>176</v>
      </c>
      <c r="Q1368" s="78">
        <f t="shared" si="244"/>
        <v>44</v>
      </c>
      <c r="R1368" s="6">
        <f t="shared" si="241"/>
        <v>176</v>
      </c>
    </row>
    <row r="1369" spans="1:18" ht="24" customHeight="1" outlineLevel="1">
      <c r="A1369" s="16"/>
      <c r="B1369" s="16"/>
      <c r="C1369" s="301"/>
      <c r="D1369" s="25" t="s">
        <v>973</v>
      </c>
      <c r="E1369" s="26" t="s">
        <v>983</v>
      </c>
      <c r="F1369" s="17"/>
      <c r="G1369" s="17"/>
      <c r="H1369" s="17"/>
      <c r="I1369" s="17"/>
      <c r="J1369" s="17"/>
      <c r="K1369" s="17"/>
      <c r="L1369" s="49">
        <v>220</v>
      </c>
      <c r="M1369" s="18">
        <v>30</v>
      </c>
      <c r="N1369" s="18">
        <v>15</v>
      </c>
      <c r="O1369" s="72">
        <f t="shared" si="243"/>
        <v>265</v>
      </c>
      <c r="P1369" s="72">
        <v>291.5</v>
      </c>
      <c r="Q1369" s="78">
        <f t="shared" si="244"/>
        <v>72</v>
      </c>
      <c r="R1369" s="6">
        <f t="shared" si="241"/>
        <v>288</v>
      </c>
    </row>
    <row r="1370" spans="1:18" ht="24" customHeight="1" outlineLevel="1">
      <c r="A1370" s="16"/>
      <c r="B1370" s="16"/>
      <c r="C1370" s="301"/>
      <c r="D1370" s="25" t="s">
        <v>974</v>
      </c>
      <c r="E1370" s="26" t="s">
        <v>986</v>
      </c>
      <c r="F1370" s="17"/>
      <c r="G1370" s="17"/>
      <c r="H1370" s="17"/>
      <c r="I1370" s="17"/>
      <c r="J1370" s="17"/>
      <c r="K1370" s="17"/>
      <c r="L1370" s="49">
        <v>220</v>
      </c>
      <c r="M1370" s="18">
        <v>30</v>
      </c>
      <c r="N1370" s="18">
        <v>15</v>
      </c>
      <c r="O1370" s="72">
        <f t="shared" si="243"/>
        <v>265</v>
      </c>
      <c r="P1370" s="72">
        <v>291.5</v>
      </c>
      <c r="Q1370" s="78">
        <f t="shared" si="244"/>
        <v>72</v>
      </c>
      <c r="R1370" s="6">
        <f t="shared" si="241"/>
        <v>288</v>
      </c>
    </row>
    <row r="1371" spans="1:18" ht="24" customHeight="1" outlineLevel="1">
      <c r="A1371" s="16"/>
      <c r="B1371" s="16"/>
      <c r="C1371" s="301"/>
      <c r="D1371" s="292" t="s">
        <v>978</v>
      </c>
      <c r="E1371" s="293"/>
      <c r="F1371" s="293"/>
      <c r="G1371" s="293"/>
      <c r="H1371" s="293"/>
      <c r="I1371" s="293"/>
      <c r="J1371" s="293"/>
      <c r="K1371" s="293"/>
      <c r="L1371" s="293"/>
      <c r="M1371" s="293"/>
      <c r="N1371" s="293"/>
      <c r="O1371" s="293"/>
      <c r="P1371" s="293"/>
      <c r="Q1371" s="293"/>
      <c r="R1371" s="6">
        <f t="shared" si="241"/>
        <v>0</v>
      </c>
    </row>
    <row r="1372" spans="1:18" ht="24" customHeight="1" outlineLevel="1">
      <c r="A1372" s="16"/>
      <c r="B1372" s="16"/>
      <c r="C1372" s="302"/>
      <c r="D1372" s="15" t="s">
        <v>44</v>
      </c>
      <c r="E1372" s="26" t="s">
        <v>1197</v>
      </c>
      <c r="F1372" s="73"/>
      <c r="G1372" s="73"/>
      <c r="H1372" s="73"/>
      <c r="I1372" s="73"/>
      <c r="J1372" s="73"/>
      <c r="K1372" s="73"/>
      <c r="L1372" s="73"/>
      <c r="M1372" s="18"/>
      <c r="N1372" s="18">
        <v>60</v>
      </c>
      <c r="O1372" s="72">
        <v>60</v>
      </c>
      <c r="P1372" s="72">
        <v>60</v>
      </c>
      <c r="Q1372" s="78">
        <f>ROUNDDOWN(P1372/4,0)</f>
        <v>15</v>
      </c>
      <c r="R1372" s="6">
        <f t="shared" si="241"/>
        <v>60</v>
      </c>
    </row>
    <row r="1373" spans="1:18" ht="24" customHeight="1">
      <c r="A1373" s="16"/>
      <c r="B1373" s="16"/>
      <c r="C1373" s="91" t="s">
        <v>961</v>
      </c>
      <c r="D1373" s="91" t="s">
        <v>45</v>
      </c>
      <c r="E1373" s="89"/>
      <c r="F1373" s="37">
        <f t="shared" ref="F1373:N1373" si="245">SUM(F1357:F1372)</f>
        <v>0</v>
      </c>
      <c r="G1373" s="37">
        <f t="shared" si="245"/>
        <v>0</v>
      </c>
      <c r="H1373" s="37">
        <f t="shared" si="245"/>
        <v>0</v>
      </c>
      <c r="I1373" s="37">
        <f t="shared" si="245"/>
        <v>0</v>
      </c>
      <c r="J1373" s="37">
        <f t="shared" si="245"/>
        <v>0</v>
      </c>
      <c r="K1373" s="37">
        <f t="shared" si="245"/>
        <v>0</v>
      </c>
      <c r="L1373" s="37">
        <f t="shared" si="245"/>
        <v>3463</v>
      </c>
      <c r="M1373" s="37">
        <f t="shared" si="245"/>
        <v>420</v>
      </c>
      <c r="N1373" s="37">
        <f t="shared" si="245"/>
        <v>250</v>
      </c>
      <c r="O1373" s="37">
        <f>SUM(O1357:O1372)</f>
        <v>4133</v>
      </c>
      <c r="P1373" s="37">
        <v>4540.3</v>
      </c>
      <c r="Q1373" s="37">
        <f>SUM(Q1357:Q1372)</f>
        <v>1128</v>
      </c>
      <c r="R1373" s="6">
        <f t="shared" si="241"/>
        <v>4512</v>
      </c>
    </row>
    <row r="1374" spans="1:18" s="39" customFormat="1" ht="24" customHeight="1">
      <c r="A1374" s="18"/>
      <c r="B1374" s="18"/>
      <c r="C1374" s="183" t="s">
        <v>1085</v>
      </c>
      <c r="D1374" s="353" t="s">
        <v>1086</v>
      </c>
      <c r="E1374" s="354"/>
      <c r="F1374" s="354"/>
      <c r="G1374" s="354"/>
      <c r="H1374" s="354"/>
      <c r="I1374" s="354"/>
      <c r="J1374" s="354"/>
      <c r="K1374" s="354"/>
      <c r="L1374" s="354"/>
      <c r="M1374" s="354"/>
      <c r="N1374" s="354"/>
      <c r="O1374" s="354"/>
      <c r="P1374" s="354"/>
      <c r="Q1374" s="354"/>
      <c r="R1374" s="6">
        <f t="shared" si="241"/>
        <v>0</v>
      </c>
    </row>
    <row r="1375" spans="1:18" s="39" customFormat="1" ht="24" customHeight="1">
      <c r="A1375" s="18"/>
      <c r="B1375" s="18"/>
      <c r="C1375" s="184"/>
      <c r="D1375" s="25" t="s">
        <v>1087</v>
      </c>
      <c r="E1375" s="26" t="s">
        <v>1086</v>
      </c>
      <c r="F1375" s="17">
        <v>2</v>
      </c>
      <c r="G1375" s="17">
        <v>2</v>
      </c>
      <c r="H1375" s="17">
        <v>0</v>
      </c>
      <c r="I1375" s="17">
        <v>0</v>
      </c>
      <c r="J1375" s="17">
        <v>19</v>
      </c>
      <c r="K1375" s="17">
        <v>32</v>
      </c>
      <c r="L1375" s="49">
        <f t="shared" ref="L1375:L1381" si="246">SUM(F1375:K1375)</f>
        <v>55</v>
      </c>
      <c r="M1375" s="18">
        <v>0</v>
      </c>
      <c r="N1375" s="18">
        <v>0</v>
      </c>
      <c r="O1375" s="72">
        <f t="shared" ref="O1375:O1381" si="247">SUM(L1375:N1375)</f>
        <v>55</v>
      </c>
      <c r="P1375" s="72">
        <v>60.500000000000007</v>
      </c>
      <c r="Q1375" s="78">
        <f t="shared" ref="Q1375:Q1381" si="248">ROUNDDOWN(P1375/4,0)</f>
        <v>15</v>
      </c>
      <c r="R1375" s="6">
        <f t="shared" si="241"/>
        <v>60</v>
      </c>
    </row>
    <row r="1376" spans="1:18" s="39" customFormat="1" ht="24" customHeight="1">
      <c r="A1376" s="18"/>
      <c r="B1376" s="18"/>
      <c r="C1376" s="184"/>
      <c r="D1376" s="31" t="s">
        <v>1130</v>
      </c>
      <c r="E1376" s="26" t="s">
        <v>1086</v>
      </c>
      <c r="F1376" s="70">
        <v>0</v>
      </c>
      <c r="G1376" s="17">
        <v>0</v>
      </c>
      <c r="H1376" s="17">
        <v>22</v>
      </c>
      <c r="I1376" s="17">
        <v>0</v>
      </c>
      <c r="J1376" s="17">
        <v>0</v>
      </c>
      <c r="K1376" s="17">
        <v>0</v>
      </c>
      <c r="L1376" s="49">
        <f t="shared" si="246"/>
        <v>22</v>
      </c>
      <c r="M1376" s="18">
        <v>0</v>
      </c>
      <c r="N1376" s="18">
        <v>0</v>
      </c>
      <c r="O1376" s="72">
        <f t="shared" si="247"/>
        <v>22</v>
      </c>
      <c r="P1376" s="72">
        <v>24.200000000000003</v>
      </c>
      <c r="Q1376" s="78">
        <f t="shared" si="248"/>
        <v>6</v>
      </c>
      <c r="R1376" s="6">
        <f t="shared" si="241"/>
        <v>24</v>
      </c>
    </row>
    <row r="1377" spans="1:18" s="39" customFormat="1" ht="24" customHeight="1" collapsed="1">
      <c r="A1377" s="18"/>
      <c r="B1377" s="18"/>
      <c r="C1377" s="184"/>
      <c r="D1377" s="31" t="s">
        <v>1131</v>
      </c>
      <c r="E1377" s="26" t="s">
        <v>1086</v>
      </c>
      <c r="F1377" s="17">
        <v>39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49">
        <f t="shared" si="246"/>
        <v>39</v>
      </c>
      <c r="M1377" s="18">
        <v>0</v>
      </c>
      <c r="N1377" s="18">
        <v>0</v>
      </c>
      <c r="O1377" s="72">
        <f t="shared" si="247"/>
        <v>39</v>
      </c>
      <c r="P1377" s="72">
        <v>42.900000000000006</v>
      </c>
      <c r="Q1377" s="78">
        <f t="shared" si="248"/>
        <v>10</v>
      </c>
      <c r="R1377" s="6">
        <f t="shared" si="241"/>
        <v>40</v>
      </c>
    </row>
    <row r="1378" spans="1:18" s="39" customFormat="1" ht="24" customHeight="1">
      <c r="A1378" s="18"/>
      <c r="B1378" s="18"/>
      <c r="C1378" s="184"/>
      <c r="D1378" s="25" t="s">
        <v>1132</v>
      </c>
      <c r="E1378" s="26" t="s">
        <v>1086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49">
        <f t="shared" si="246"/>
        <v>0</v>
      </c>
      <c r="M1378" s="18">
        <v>0</v>
      </c>
      <c r="N1378" s="18">
        <v>1180</v>
      </c>
      <c r="O1378" s="72">
        <f t="shared" si="247"/>
        <v>1180</v>
      </c>
      <c r="P1378" s="72">
        <v>1298</v>
      </c>
      <c r="Q1378" s="78">
        <f t="shared" si="248"/>
        <v>324</v>
      </c>
      <c r="R1378" s="6">
        <f t="shared" si="241"/>
        <v>1296</v>
      </c>
    </row>
    <row r="1379" spans="1:18" s="39" customFormat="1" ht="24" customHeight="1">
      <c r="A1379" s="18"/>
      <c r="B1379" s="18"/>
      <c r="C1379" s="184"/>
      <c r="D1379" s="25" t="s">
        <v>1133</v>
      </c>
      <c r="E1379" s="26" t="s">
        <v>1086</v>
      </c>
      <c r="F1379" s="17">
        <v>289</v>
      </c>
      <c r="G1379" s="17">
        <v>808</v>
      </c>
      <c r="H1379" s="17">
        <v>26</v>
      </c>
      <c r="I1379" s="17">
        <v>539</v>
      </c>
      <c r="J1379" s="17">
        <v>105</v>
      </c>
      <c r="K1379" s="17">
        <v>381</v>
      </c>
      <c r="L1379" s="49">
        <f t="shared" si="246"/>
        <v>2148</v>
      </c>
      <c r="M1379" s="18">
        <v>3872</v>
      </c>
      <c r="N1379" s="18">
        <v>0</v>
      </c>
      <c r="O1379" s="72">
        <f t="shared" si="247"/>
        <v>6020</v>
      </c>
      <c r="P1379" s="72">
        <v>6622.0000000000009</v>
      </c>
      <c r="Q1379" s="78">
        <f t="shared" si="248"/>
        <v>1655</v>
      </c>
      <c r="R1379" s="6">
        <f t="shared" si="241"/>
        <v>6620</v>
      </c>
    </row>
    <row r="1380" spans="1:18" s="39" customFormat="1" ht="24" customHeight="1">
      <c r="A1380" s="18"/>
      <c r="B1380" s="18"/>
      <c r="C1380" s="184"/>
      <c r="D1380" s="31" t="s">
        <v>1134</v>
      </c>
      <c r="E1380" s="26" t="s">
        <v>1086</v>
      </c>
      <c r="F1380" s="17">
        <v>4</v>
      </c>
      <c r="G1380" s="17">
        <v>7</v>
      </c>
      <c r="H1380" s="17">
        <v>2</v>
      </c>
      <c r="I1380" s="17">
        <v>0</v>
      </c>
      <c r="J1380" s="17">
        <v>0</v>
      </c>
      <c r="K1380" s="17">
        <v>17</v>
      </c>
      <c r="L1380" s="49">
        <f t="shared" si="246"/>
        <v>30</v>
      </c>
      <c r="M1380" s="18">
        <v>0</v>
      </c>
      <c r="N1380" s="18">
        <v>0</v>
      </c>
      <c r="O1380" s="72">
        <f t="shared" si="247"/>
        <v>30</v>
      </c>
      <c r="P1380" s="72">
        <v>33</v>
      </c>
      <c r="Q1380" s="78">
        <f t="shared" si="248"/>
        <v>8</v>
      </c>
      <c r="R1380" s="6">
        <f t="shared" si="241"/>
        <v>32</v>
      </c>
    </row>
    <row r="1381" spans="1:18" s="39" customFormat="1" ht="24" customHeight="1">
      <c r="A1381" s="18"/>
      <c r="B1381" s="18"/>
      <c r="C1381" s="184"/>
      <c r="D1381" s="25" t="s">
        <v>1135</v>
      </c>
      <c r="E1381" s="26" t="s">
        <v>1086</v>
      </c>
      <c r="F1381" s="17">
        <v>33</v>
      </c>
      <c r="G1381" s="17">
        <v>0</v>
      </c>
      <c r="H1381" s="17">
        <v>0</v>
      </c>
      <c r="I1381" s="17">
        <v>0</v>
      </c>
      <c r="J1381" s="17">
        <v>0</v>
      </c>
      <c r="K1381" s="17">
        <v>0</v>
      </c>
      <c r="L1381" s="49">
        <f t="shared" si="246"/>
        <v>33</v>
      </c>
      <c r="M1381" s="18">
        <v>0</v>
      </c>
      <c r="N1381" s="18">
        <v>0</v>
      </c>
      <c r="O1381" s="72">
        <f t="shared" si="247"/>
        <v>33</v>
      </c>
      <c r="P1381" s="72">
        <v>36.300000000000004</v>
      </c>
      <c r="Q1381" s="78">
        <f t="shared" si="248"/>
        <v>9</v>
      </c>
      <c r="R1381" s="6">
        <f t="shared" si="241"/>
        <v>36</v>
      </c>
    </row>
    <row r="1382" spans="1:18" ht="24" customHeight="1">
      <c r="A1382" s="16"/>
      <c r="B1382" s="16"/>
      <c r="C1382" s="184"/>
      <c r="D1382" s="91" t="s">
        <v>1260</v>
      </c>
      <c r="E1382" s="89"/>
      <c r="F1382" s="37">
        <f>SUM(F1375:F1381)</f>
        <v>367</v>
      </c>
      <c r="G1382" s="37">
        <f>SUM(G1375:G1381)</f>
        <v>817</v>
      </c>
      <c r="H1382" s="37">
        <f>SUM(H1375:H1381)</f>
        <v>50</v>
      </c>
      <c r="I1382" s="37">
        <f t="shared" ref="I1382:N1382" si="249">SUM(I1375:I1381)</f>
        <v>539</v>
      </c>
      <c r="J1382" s="37">
        <f t="shared" si="249"/>
        <v>124</v>
      </c>
      <c r="K1382" s="37">
        <f t="shared" si="249"/>
        <v>430</v>
      </c>
      <c r="L1382" s="37">
        <f t="shared" si="249"/>
        <v>2327</v>
      </c>
      <c r="M1382" s="37">
        <f t="shared" si="249"/>
        <v>3872</v>
      </c>
      <c r="N1382" s="37">
        <f t="shared" si="249"/>
        <v>1180</v>
      </c>
      <c r="O1382" s="37">
        <f>SUM(O1375:O1381)</f>
        <v>7379</v>
      </c>
      <c r="P1382" s="37">
        <f>SUM(P1375:P1381)</f>
        <v>8116.9000000000005</v>
      </c>
      <c r="Q1382" s="37">
        <f>SUM(Q1375:Q1381)</f>
        <v>2027</v>
      </c>
      <c r="R1382" s="6">
        <f>Q1382*4</f>
        <v>8108</v>
      </c>
    </row>
    <row r="1383" spans="1:18" s="39" customFormat="1" ht="24" customHeight="1">
      <c r="A1383" s="18"/>
      <c r="B1383" s="18"/>
      <c r="C1383" s="184"/>
      <c r="D1383" s="355" t="s">
        <v>1274</v>
      </c>
      <c r="E1383" s="356"/>
      <c r="F1383" s="356"/>
      <c r="G1383" s="356"/>
      <c r="H1383" s="356"/>
      <c r="I1383" s="356"/>
      <c r="J1383" s="356"/>
      <c r="K1383" s="356"/>
      <c r="L1383" s="356"/>
      <c r="M1383" s="356"/>
      <c r="N1383" s="356"/>
      <c r="O1383" s="356"/>
      <c r="P1383" s="356"/>
      <c r="Q1383" s="356"/>
      <c r="R1383" s="6">
        <f t="shared" si="241"/>
        <v>0</v>
      </c>
    </row>
    <row r="1384" spans="1:18" s="39" customFormat="1" ht="24" customHeight="1">
      <c r="A1384" s="18"/>
      <c r="B1384" s="18"/>
      <c r="C1384" s="184"/>
      <c r="D1384" s="25" t="s">
        <v>1165</v>
      </c>
      <c r="E1384" s="26" t="s">
        <v>1142</v>
      </c>
      <c r="F1384" s="17"/>
      <c r="G1384" s="17"/>
      <c r="H1384" s="17"/>
      <c r="I1384" s="17"/>
      <c r="J1384" s="17"/>
      <c r="K1384" s="17"/>
      <c r="L1384" s="49"/>
      <c r="M1384" s="18"/>
      <c r="N1384" s="18"/>
      <c r="O1384" s="72">
        <v>2000</v>
      </c>
      <c r="P1384" s="72">
        <f>O1384</f>
        <v>2000</v>
      </c>
      <c r="Q1384" s="78">
        <f t="shared" ref="Q1384:Q1416" si="250">ROUNDDOWN(P1384/4,0)</f>
        <v>500</v>
      </c>
      <c r="R1384" s="6" t="e">
        <f>#REF!*4</f>
        <v>#REF!</v>
      </c>
    </row>
    <row r="1385" spans="1:18" s="39" customFormat="1" ht="24" customHeight="1">
      <c r="A1385" s="18"/>
      <c r="B1385" s="18"/>
      <c r="C1385" s="184"/>
      <c r="D1385" s="25" t="s">
        <v>1163</v>
      </c>
      <c r="E1385" s="26" t="s">
        <v>1142</v>
      </c>
      <c r="F1385" s="17"/>
      <c r="G1385" s="17"/>
      <c r="H1385" s="17"/>
      <c r="I1385" s="17"/>
      <c r="J1385" s="17"/>
      <c r="K1385" s="17"/>
      <c r="L1385" s="49"/>
      <c r="M1385" s="18"/>
      <c r="N1385" s="18"/>
      <c r="O1385" s="72">
        <v>500</v>
      </c>
      <c r="P1385" s="72">
        <f t="shared" ref="P1385:P1416" si="251">O1385</f>
        <v>500</v>
      </c>
      <c r="Q1385" s="78">
        <f t="shared" si="250"/>
        <v>125</v>
      </c>
      <c r="R1385" s="6">
        <f t="shared" ref="R1385:R1394" si="252">Q1384*4</f>
        <v>2000</v>
      </c>
    </row>
    <row r="1386" spans="1:18" s="39" customFormat="1" ht="24" customHeight="1">
      <c r="A1386" s="18"/>
      <c r="B1386" s="18"/>
      <c r="C1386" s="184"/>
      <c r="D1386" s="25" t="s">
        <v>1162</v>
      </c>
      <c r="E1386" s="26" t="s">
        <v>1142</v>
      </c>
      <c r="F1386" s="17"/>
      <c r="G1386" s="17"/>
      <c r="H1386" s="17"/>
      <c r="I1386" s="17"/>
      <c r="J1386" s="17"/>
      <c r="K1386" s="17"/>
      <c r="L1386" s="49"/>
      <c r="M1386" s="18"/>
      <c r="N1386" s="18"/>
      <c r="O1386" s="72">
        <v>885</v>
      </c>
      <c r="P1386" s="72">
        <f t="shared" si="251"/>
        <v>885</v>
      </c>
      <c r="Q1386" s="78">
        <f t="shared" si="250"/>
        <v>221</v>
      </c>
      <c r="R1386" s="6">
        <f t="shared" si="252"/>
        <v>500</v>
      </c>
    </row>
    <row r="1387" spans="1:18" s="39" customFormat="1" ht="24" customHeight="1">
      <c r="A1387" s="18"/>
      <c r="B1387" s="18"/>
      <c r="C1387" s="184"/>
      <c r="D1387" s="25" t="s">
        <v>1166</v>
      </c>
      <c r="E1387" s="26" t="s">
        <v>1142</v>
      </c>
      <c r="F1387" s="17"/>
      <c r="G1387" s="17"/>
      <c r="H1387" s="17"/>
      <c r="I1387" s="17"/>
      <c r="J1387" s="17"/>
      <c r="K1387" s="17"/>
      <c r="L1387" s="49"/>
      <c r="M1387" s="18"/>
      <c r="N1387" s="18"/>
      <c r="O1387" s="72">
        <v>1400</v>
      </c>
      <c r="P1387" s="72">
        <f t="shared" si="251"/>
        <v>1400</v>
      </c>
      <c r="Q1387" s="78">
        <f t="shared" si="250"/>
        <v>350</v>
      </c>
      <c r="R1387" s="6">
        <f t="shared" si="252"/>
        <v>884</v>
      </c>
    </row>
    <row r="1388" spans="1:18" s="39" customFormat="1" ht="24" customHeight="1">
      <c r="A1388" s="18"/>
      <c r="B1388" s="18"/>
      <c r="C1388" s="184"/>
      <c r="D1388" s="25" t="s">
        <v>1094</v>
      </c>
      <c r="E1388" s="26" t="s">
        <v>1142</v>
      </c>
      <c r="F1388" s="17"/>
      <c r="G1388" s="17"/>
      <c r="H1388" s="17"/>
      <c r="I1388" s="17"/>
      <c r="J1388" s="17"/>
      <c r="K1388" s="17"/>
      <c r="L1388" s="49"/>
      <c r="M1388" s="18"/>
      <c r="N1388" s="18"/>
      <c r="O1388" s="72">
        <v>1260</v>
      </c>
      <c r="P1388" s="72">
        <f t="shared" si="251"/>
        <v>1260</v>
      </c>
      <c r="Q1388" s="78">
        <f t="shared" si="250"/>
        <v>315</v>
      </c>
      <c r="R1388" s="6">
        <f t="shared" si="252"/>
        <v>1400</v>
      </c>
    </row>
    <row r="1389" spans="1:18" s="39" customFormat="1" ht="24" customHeight="1" collapsed="1">
      <c r="A1389" s="18"/>
      <c r="B1389" s="18"/>
      <c r="C1389" s="184"/>
      <c r="D1389" s="25" t="s">
        <v>1095</v>
      </c>
      <c r="E1389" s="26" t="s">
        <v>1142</v>
      </c>
      <c r="F1389" s="17"/>
      <c r="G1389" s="17"/>
      <c r="H1389" s="17"/>
      <c r="I1389" s="17"/>
      <c r="J1389" s="17"/>
      <c r="K1389" s="17"/>
      <c r="L1389" s="49"/>
      <c r="M1389" s="18"/>
      <c r="N1389" s="18"/>
      <c r="O1389" s="72">
        <v>600</v>
      </c>
      <c r="P1389" s="72">
        <f t="shared" si="251"/>
        <v>600</v>
      </c>
      <c r="Q1389" s="78">
        <f t="shared" si="250"/>
        <v>150</v>
      </c>
      <c r="R1389" s="6">
        <f t="shared" si="252"/>
        <v>1260</v>
      </c>
    </row>
    <row r="1390" spans="1:18" s="39" customFormat="1" ht="24" customHeight="1">
      <c r="A1390" s="18"/>
      <c r="B1390" s="18"/>
      <c r="C1390" s="184"/>
      <c r="D1390" s="25" t="s">
        <v>1096</v>
      </c>
      <c r="E1390" s="26" t="s">
        <v>1142</v>
      </c>
      <c r="F1390" s="17"/>
      <c r="G1390" s="17"/>
      <c r="H1390" s="17"/>
      <c r="I1390" s="17"/>
      <c r="J1390" s="17"/>
      <c r="K1390" s="17"/>
      <c r="L1390" s="49"/>
      <c r="M1390" s="18"/>
      <c r="N1390" s="18"/>
      <c r="O1390" s="72">
        <v>280</v>
      </c>
      <c r="P1390" s="72">
        <f t="shared" si="251"/>
        <v>280</v>
      </c>
      <c r="Q1390" s="78">
        <f t="shared" si="250"/>
        <v>70</v>
      </c>
      <c r="R1390" s="6">
        <f t="shared" si="252"/>
        <v>600</v>
      </c>
    </row>
    <row r="1391" spans="1:18" s="39" customFormat="1" ht="24" customHeight="1">
      <c r="A1391" s="18"/>
      <c r="B1391" s="18"/>
      <c r="C1391" s="184"/>
      <c r="D1391" s="25" t="s">
        <v>1097</v>
      </c>
      <c r="E1391" s="26" t="s">
        <v>1142</v>
      </c>
      <c r="F1391" s="17"/>
      <c r="G1391" s="17"/>
      <c r="H1391" s="17"/>
      <c r="I1391" s="17"/>
      <c r="J1391" s="17"/>
      <c r="K1391" s="17"/>
      <c r="L1391" s="49"/>
      <c r="M1391" s="18"/>
      <c r="N1391" s="18"/>
      <c r="O1391" s="72">
        <v>280</v>
      </c>
      <c r="P1391" s="72">
        <f t="shared" si="251"/>
        <v>280</v>
      </c>
      <c r="Q1391" s="78">
        <f t="shared" si="250"/>
        <v>70</v>
      </c>
      <c r="R1391" s="6">
        <f t="shared" si="252"/>
        <v>280</v>
      </c>
    </row>
    <row r="1392" spans="1:18" s="39" customFormat="1" ht="24" customHeight="1">
      <c r="A1392" s="18"/>
      <c r="B1392" s="18"/>
      <c r="C1392" s="184"/>
      <c r="D1392" s="25" t="s">
        <v>1098</v>
      </c>
      <c r="E1392" s="26" t="s">
        <v>1144</v>
      </c>
      <c r="F1392" s="17"/>
      <c r="G1392" s="17"/>
      <c r="H1392" s="17"/>
      <c r="I1392" s="17"/>
      <c r="J1392" s="17"/>
      <c r="K1392" s="17"/>
      <c r="L1392" s="49"/>
      <c r="M1392" s="18"/>
      <c r="N1392" s="18"/>
      <c r="O1392" s="72">
        <v>500</v>
      </c>
      <c r="P1392" s="72">
        <f t="shared" si="251"/>
        <v>500</v>
      </c>
      <c r="Q1392" s="78">
        <f t="shared" si="250"/>
        <v>125</v>
      </c>
      <c r="R1392" s="6">
        <f t="shared" si="252"/>
        <v>280</v>
      </c>
    </row>
    <row r="1393" spans="1:18" s="39" customFormat="1" ht="24" customHeight="1">
      <c r="A1393" s="18"/>
      <c r="B1393" s="18"/>
      <c r="C1393" s="184"/>
      <c r="D1393" s="25" t="s">
        <v>1099</v>
      </c>
      <c r="E1393" s="26" t="s">
        <v>1144</v>
      </c>
      <c r="F1393" s="17"/>
      <c r="G1393" s="17"/>
      <c r="H1393" s="17"/>
      <c r="I1393" s="17"/>
      <c r="J1393" s="17"/>
      <c r="K1393" s="17"/>
      <c r="L1393" s="49"/>
      <c r="M1393" s="18"/>
      <c r="N1393" s="18"/>
      <c r="O1393" s="72">
        <v>100</v>
      </c>
      <c r="P1393" s="72">
        <f t="shared" si="251"/>
        <v>100</v>
      </c>
      <c r="Q1393" s="78">
        <f t="shared" si="250"/>
        <v>25</v>
      </c>
      <c r="R1393" s="6">
        <f t="shared" si="252"/>
        <v>500</v>
      </c>
    </row>
    <row r="1394" spans="1:18" s="39" customFormat="1" ht="24" customHeight="1">
      <c r="A1394" s="18"/>
      <c r="B1394" s="18"/>
      <c r="C1394" s="184"/>
      <c r="D1394" s="25" t="s">
        <v>1100</v>
      </c>
      <c r="E1394" s="26" t="s">
        <v>1144</v>
      </c>
      <c r="F1394" s="17"/>
      <c r="G1394" s="17"/>
      <c r="H1394" s="17"/>
      <c r="I1394" s="17"/>
      <c r="J1394" s="17"/>
      <c r="K1394" s="17"/>
      <c r="L1394" s="49"/>
      <c r="M1394" s="18"/>
      <c r="N1394" s="18"/>
      <c r="O1394" s="72">
        <v>100</v>
      </c>
      <c r="P1394" s="72">
        <f t="shared" si="251"/>
        <v>100</v>
      </c>
      <c r="Q1394" s="78">
        <f t="shared" si="250"/>
        <v>25</v>
      </c>
      <c r="R1394" s="6">
        <f t="shared" si="252"/>
        <v>100</v>
      </c>
    </row>
    <row r="1395" spans="1:18" s="39" customFormat="1" ht="24" customHeight="1">
      <c r="A1395" s="18"/>
      <c r="B1395" s="18"/>
      <c r="C1395" s="184"/>
      <c r="D1395" s="25" t="s">
        <v>1101</v>
      </c>
      <c r="E1395" s="26" t="s">
        <v>1144</v>
      </c>
      <c r="F1395" s="17"/>
      <c r="G1395" s="17"/>
      <c r="H1395" s="17"/>
      <c r="I1395" s="17"/>
      <c r="J1395" s="17"/>
      <c r="K1395" s="17"/>
      <c r="L1395" s="49"/>
      <c r="M1395" s="18"/>
      <c r="N1395" s="18"/>
      <c r="O1395" s="72">
        <v>100</v>
      </c>
      <c r="P1395" s="72">
        <f t="shared" si="251"/>
        <v>100</v>
      </c>
      <c r="Q1395" s="78">
        <f t="shared" si="250"/>
        <v>25</v>
      </c>
      <c r="R1395" s="6"/>
    </row>
    <row r="1396" spans="1:18" s="39" customFormat="1" ht="24" customHeight="1">
      <c r="A1396" s="18"/>
      <c r="B1396" s="18"/>
      <c r="C1396" s="184"/>
      <c r="D1396" s="25" t="s">
        <v>1167</v>
      </c>
      <c r="E1396" s="26" t="s">
        <v>1139</v>
      </c>
      <c r="F1396" s="17"/>
      <c r="G1396" s="17"/>
      <c r="H1396" s="17"/>
      <c r="I1396" s="17"/>
      <c r="J1396" s="17"/>
      <c r="K1396" s="17"/>
      <c r="L1396" s="49"/>
      <c r="M1396" s="18"/>
      <c r="N1396" s="18"/>
      <c r="O1396" s="72">
        <v>420</v>
      </c>
      <c r="P1396" s="72">
        <f t="shared" si="251"/>
        <v>420</v>
      </c>
      <c r="Q1396" s="78">
        <f t="shared" si="250"/>
        <v>105</v>
      </c>
      <c r="R1396" s="6">
        <f>Q1394*4</f>
        <v>100</v>
      </c>
    </row>
    <row r="1397" spans="1:18" s="39" customFormat="1" ht="24" customHeight="1">
      <c r="A1397" s="18"/>
      <c r="B1397" s="18"/>
      <c r="C1397" s="184"/>
      <c r="D1397" s="25" t="s">
        <v>1168</v>
      </c>
      <c r="E1397" s="26" t="s">
        <v>1139</v>
      </c>
      <c r="F1397" s="17"/>
      <c r="G1397" s="17"/>
      <c r="H1397" s="17"/>
      <c r="I1397" s="17"/>
      <c r="J1397" s="17"/>
      <c r="K1397" s="17"/>
      <c r="L1397" s="49"/>
      <c r="M1397" s="18"/>
      <c r="N1397" s="18"/>
      <c r="O1397" s="72">
        <v>1230</v>
      </c>
      <c r="P1397" s="72">
        <f t="shared" si="251"/>
        <v>1230</v>
      </c>
      <c r="Q1397" s="78">
        <f t="shared" si="250"/>
        <v>307</v>
      </c>
      <c r="R1397" s="6" t="e">
        <f>#REF!*4</f>
        <v>#REF!</v>
      </c>
    </row>
    <row r="1398" spans="1:18" s="39" customFormat="1" ht="24" customHeight="1">
      <c r="A1398" s="18"/>
      <c r="B1398" s="18"/>
      <c r="C1398" s="184"/>
      <c r="D1398" s="25" t="s">
        <v>1169</v>
      </c>
      <c r="E1398" s="26" t="s">
        <v>1139</v>
      </c>
      <c r="F1398" s="17"/>
      <c r="G1398" s="17"/>
      <c r="H1398" s="17"/>
      <c r="I1398" s="17"/>
      <c r="J1398" s="17"/>
      <c r="K1398" s="17"/>
      <c r="L1398" s="49"/>
      <c r="M1398" s="18"/>
      <c r="N1398" s="18"/>
      <c r="O1398" s="72">
        <v>2300</v>
      </c>
      <c r="P1398" s="72">
        <f t="shared" si="251"/>
        <v>2300</v>
      </c>
      <c r="Q1398" s="78">
        <f t="shared" si="250"/>
        <v>575</v>
      </c>
      <c r="R1398" s="6">
        <f t="shared" ref="R1398:R1403" si="253">Q1396*4</f>
        <v>420</v>
      </c>
    </row>
    <row r="1399" spans="1:18" s="39" customFormat="1" ht="24" customHeight="1">
      <c r="A1399" s="18"/>
      <c r="B1399" s="18"/>
      <c r="C1399" s="184"/>
      <c r="D1399" s="25" t="s">
        <v>1170</v>
      </c>
      <c r="E1399" s="26" t="s">
        <v>1139</v>
      </c>
      <c r="F1399" s="17"/>
      <c r="G1399" s="17"/>
      <c r="H1399" s="17"/>
      <c r="I1399" s="17"/>
      <c r="J1399" s="17"/>
      <c r="K1399" s="17"/>
      <c r="L1399" s="49"/>
      <c r="M1399" s="18"/>
      <c r="N1399" s="18"/>
      <c r="O1399" s="72">
        <v>1500</v>
      </c>
      <c r="P1399" s="72">
        <f t="shared" si="251"/>
        <v>1500</v>
      </c>
      <c r="Q1399" s="78">
        <f t="shared" si="250"/>
        <v>375</v>
      </c>
      <c r="R1399" s="6">
        <f t="shared" si="253"/>
        <v>1228</v>
      </c>
    </row>
    <row r="1400" spans="1:18" s="39" customFormat="1" ht="24" customHeight="1">
      <c r="A1400" s="18"/>
      <c r="B1400" s="18"/>
      <c r="C1400" s="184"/>
      <c r="D1400" s="25" t="s">
        <v>1171</v>
      </c>
      <c r="E1400" s="26" t="s">
        <v>1139</v>
      </c>
      <c r="F1400" s="17"/>
      <c r="G1400" s="17"/>
      <c r="H1400" s="17"/>
      <c r="I1400" s="17"/>
      <c r="J1400" s="17"/>
      <c r="K1400" s="17"/>
      <c r="L1400" s="49"/>
      <c r="M1400" s="18"/>
      <c r="N1400" s="18"/>
      <c r="O1400" s="72">
        <v>200</v>
      </c>
      <c r="P1400" s="72">
        <f t="shared" si="251"/>
        <v>200</v>
      </c>
      <c r="Q1400" s="78">
        <f t="shared" si="250"/>
        <v>50</v>
      </c>
      <c r="R1400" s="6">
        <f t="shared" si="253"/>
        <v>2300</v>
      </c>
    </row>
    <row r="1401" spans="1:18" s="39" customFormat="1" ht="24" customHeight="1">
      <c r="A1401" s="18"/>
      <c r="B1401" s="18"/>
      <c r="C1401" s="184"/>
      <c r="D1401" s="25" t="s">
        <v>1271</v>
      </c>
      <c r="E1401" s="86" t="s">
        <v>1139</v>
      </c>
      <c r="F1401" s="17"/>
      <c r="G1401" s="17"/>
      <c r="H1401" s="17"/>
      <c r="I1401" s="17"/>
      <c r="J1401" s="17"/>
      <c r="K1401" s="17"/>
      <c r="L1401" s="49"/>
      <c r="M1401" s="18"/>
      <c r="N1401" s="18"/>
      <c r="O1401" s="72">
        <v>250</v>
      </c>
      <c r="P1401" s="72">
        <f t="shared" si="251"/>
        <v>250</v>
      </c>
      <c r="Q1401" s="78">
        <f t="shared" si="250"/>
        <v>62</v>
      </c>
      <c r="R1401" s="6">
        <f t="shared" si="253"/>
        <v>1500</v>
      </c>
    </row>
    <row r="1402" spans="1:18" s="39" customFormat="1" ht="24" customHeight="1">
      <c r="A1402" s="18"/>
      <c r="B1402" s="18"/>
      <c r="C1402" s="184"/>
      <c r="D1402" s="25" t="s">
        <v>1188</v>
      </c>
      <c r="E1402" s="26" t="s">
        <v>1189</v>
      </c>
      <c r="F1402" s="17"/>
      <c r="G1402" s="17"/>
      <c r="H1402" s="17"/>
      <c r="I1402" s="17"/>
      <c r="J1402" s="17"/>
      <c r="K1402" s="17"/>
      <c r="L1402" s="49"/>
      <c r="M1402" s="18"/>
      <c r="N1402" s="18"/>
      <c r="O1402" s="72">
        <v>255</v>
      </c>
      <c r="P1402" s="72">
        <f t="shared" si="251"/>
        <v>255</v>
      </c>
      <c r="Q1402" s="78">
        <f t="shared" si="250"/>
        <v>63</v>
      </c>
      <c r="R1402" s="6">
        <f t="shared" si="253"/>
        <v>200</v>
      </c>
    </row>
    <row r="1403" spans="1:18" s="39" customFormat="1" ht="24" customHeight="1" collapsed="1">
      <c r="A1403" s="18"/>
      <c r="B1403" s="18"/>
      <c r="C1403" s="184"/>
      <c r="D1403" s="25" t="s">
        <v>1173</v>
      </c>
      <c r="E1403" s="26" t="s">
        <v>1140</v>
      </c>
      <c r="F1403" s="17"/>
      <c r="G1403" s="17"/>
      <c r="H1403" s="17"/>
      <c r="I1403" s="17"/>
      <c r="J1403" s="17"/>
      <c r="K1403" s="17"/>
      <c r="L1403" s="49"/>
      <c r="M1403" s="18"/>
      <c r="N1403" s="18"/>
      <c r="O1403" s="72">
        <v>300</v>
      </c>
      <c r="P1403" s="72">
        <f t="shared" si="251"/>
        <v>300</v>
      </c>
      <c r="Q1403" s="78">
        <f t="shared" si="250"/>
        <v>75</v>
      </c>
      <c r="R1403" s="6">
        <f t="shared" si="253"/>
        <v>248</v>
      </c>
    </row>
    <row r="1404" spans="1:18" s="39" customFormat="1" ht="24" customHeight="1">
      <c r="A1404" s="18"/>
      <c r="B1404" s="18"/>
      <c r="C1404" s="184"/>
      <c r="D1404" s="25" t="s">
        <v>1174</v>
      </c>
      <c r="E1404" s="26" t="s">
        <v>1140</v>
      </c>
      <c r="F1404" s="17"/>
      <c r="G1404" s="17"/>
      <c r="H1404" s="17"/>
      <c r="I1404" s="17"/>
      <c r="J1404" s="17"/>
      <c r="K1404" s="17"/>
      <c r="L1404" s="49"/>
      <c r="M1404" s="18"/>
      <c r="N1404" s="18"/>
      <c r="O1404" s="72">
        <v>2400</v>
      </c>
      <c r="P1404" s="72">
        <f t="shared" si="251"/>
        <v>2400</v>
      </c>
      <c r="Q1404" s="78">
        <f t="shared" si="250"/>
        <v>600</v>
      </c>
      <c r="R1404" s="6" t="e">
        <f>#REF!*4</f>
        <v>#REF!</v>
      </c>
    </row>
    <row r="1405" spans="1:18" s="39" customFormat="1" ht="24" customHeight="1">
      <c r="A1405" s="18"/>
      <c r="B1405" s="18"/>
      <c r="C1405" s="184"/>
      <c r="D1405" s="25" t="s">
        <v>1175</v>
      </c>
      <c r="E1405" s="26" t="s">
        <v>1140</v>
      </c>
      <c r="F1405" s="17"/>
      <c r="G1405" s="17"/>
      <c r="H1405" s="17"/>
      <c r="I1405" s="17"/>
      <c r="J1405" s="17"/>
      <c r="K1405" s="17"/>
      <c r="L1405" s="49"/>
      <c r="M1405" s="18"/>
      <c r="N1405" s="18"/>
      <c r="O1405" s="72">
        <v>4660</v>
      </c>
      <c r="P1405" s="72">
        <f t="shared" si="251"/>
        <v>4660</v>
      </c>
      <c r="Q1405" s="78">
        <f t="shared" si="250"/>
        <v>1165</v>
      </c>
      <c r="R1405" s="6">
        <f>Q1402*4</f>
        <v>252</v>
      </c>
    </row>
    <row r="1406" spans="1:18" s="39" customFormat="1" ht="24" customHeight="1">
      <c r="A1406" s="18"/>
      <c r="B1406" s="18"/>
      <c r="C1406" s="184"/>
      <c r="D1406" s="25" t="s">
        <v>1176</v>
      </c>
      <c r="E1406" s="26" t="s">
        <v>1190</v>
      </c>
      <c r="F1406" s="17"/>
      <c r="G1406" s="17"/>
      <c r="H1406" s="17"/>
      <c r="I1406" s="17"/>
      <c r="J1406" s="17"/>
      <c r="K1406" s="17"/>
      <c r="L1406" s="49"/>
      <c r="M1406" s="18"/>
      <c r="N1406" s="18"/>
      <c r="O1406" s="72">
        <v>970</v>
      </c>
      <c r="P1406" s="72">
        <f t="shared" si="251"/>
        <v>970</v>
      </c>
      <c r="Q1406" s="78">
        <f t="shared" si="250"/>
        <v>242</v>
      </c>
      <c r="R1406" s="6">
        <f>Q1403*4</f>
        <v>300</v>
      </c>
    </row>
    <row r="1407" spans="1:18" s="39" customFormat="1" ht="24" customHeight="1" collapsed="1">
      <c r="A1407" s="18"/>
      <c r="B1407" s="18"/>
      <c r="C1407" s="184"/>
      <c r="D1407" s="25" t="s">
        <v>1177</v>
      </c>
      <c r="E1407" s="26" t="s">
        <v>1191</v>
      </c>
      <c r="F1407" s="17"/>
      <c r="G1407" s="17"/>
      <c r="H1407" s="17"/>
      <c r="I1407" s="17"/>
      <c r="J1407" s="17"/>
      <c r="K1407" s="17"/>
      <c r="L1407" s="49"/>
      <c r="M1407" s="18"/>
      <c r="N1407" s="18"/>
      <c r="O1407" s="72">
        <v>1600</v>
      </c>
      <c r="P1407" s="72">
        <f t="shared" si="251"/>
        <v>1600</v>
      </c>
      <c r="Q1407" s="78">
        <f t="shared" si="250"/>
        <v>400</v>
      </c>
      <c r="R1407" s="6">
        <f>Q1404*4</f>
        <v>2400</v>
      </c>
    </row>
    <row r="1408" spans="1:18" s="39" customFormat="1" ht="24" customHeight="1">
      <c r="A1408" s="18"/>
      <c r="B1408" s="18"/>
      <c r="C1408" s="184"/>
      <c r="D1408" s="25" t="s">
        <v>1178</v>
      </c>
      <c r="E1408" s="26" t="s">
        <v>1190</v>
      </c>
      <c r="F1408" s="17"/>
      <c r="G1408" s="17"/>
      <c r="H1408" s="17"/>
      <c r="I1408" s="17"/>
      <c r="J1408" s="17"/>
      <c r="K1408" s="17"/>
      <c r="L1408" s="49"/>
      <c r="M1408" s="18"/>
      <c r="N1408" s="18"/>
      <c r="O1408" s="72">
        <v>970</v>
      </c>
      <c r="P1408" s="72">
        <f t="shared" si="251"/>
        <v>970</v>
      </c>
      <c r="Q1408" s="78">
        <f t="shared" si="250"/>
        <v>242</v>
      </c>
      <c r="R1408" s="6">
        <f>Q1405*4</f>
        <v>4660</v>
      </c>
    </row>
    <row r="1409" spans="1:18" s="39" customFormat="1" ht="24" customHeight="1">
      <c r="A1409" s="18"/>
      <c r="B1409" s="18"/>
      <c r="C1409" s="184"/>
      <c r="D1409" s="25" t="s">
        <v>1179</v>
      </c>
      <c r="E1409" s="26" t="s">
        <v>1190</v>
      </c>
      <c r="F1409" s="17"/>
      <c r="G1409" s="17"/>
      <c r="H1409" s="17"/>
      <c r="I1409" s="17"/>
      <c r="J1409" s="17"/>
      <c r="K1409" s="17"/>
      <c r="L1409" s="49"/>
      <c r="M1409" s="18"/>
      <c r="N1409" s="18"/>
      <c r="O1409" s="72">
        <v>1400</v>
      </c>
      <c r="P1409" s="72">
        <f t="shared" si="251"/>
        <v>1400</v>
      </c>
      <c r="Q1409" s="78">
        <f t="shared" si="250"/>
        <v>350</v>
      </c>
      <c r="R1409" s="6" t="e">
        <f>#REF!*4</f>
        <v>#REF!</v>
      </c>
    </row>
    <row r="1410" spans="1:18" s="39" customFormat="1" ht="24" customHeight="1">
      <c r="A1410" s="18"/>
      <c r="B1410" s="18"/>
      <c r="C1410" s="184"/>
      <c r="D1410" s="25" t="s">
        <v>1180</v>
      </c>
      <c r="E1410" s="26" t="s">
        <v>1190</v>
      </c>
      <c r="F1410" s="17"/>
      <c r="G1410" s="17"/>
      <c r="H1410" s="17"/>
      <c r="I1410" s="17"/>
      <c r="J1410" s="17"/>
      <c r="K1410" s="17"/>
      <c r="L1410" s="49"/>
      <c r="M1410" s="18"/>
      <c r="N1410" s="18"/>
      <c r="O1410" s="72">
        <v>350</v>
      </c>
      <c r="P1410" s="72">
        <f t="shared" si="251"/>
        <v>350</v>
      </c>
      <c r="Q1410" s="78">
        <f t="shared" si="250"/>
        <v>87</v>
      </c>
      <c r="R1410" s="6">
        <f t="shared" ref="R1410:R1418" si="254">Q1406*4</f>
        <v>968</v>
      </c>
    </row>
    <row r="1411" spans="1:18" s="39" customFormat="1" ht="24" customHeight="1">
      <c r="A1411" s="18"/>
      <c r="B1411" s="18"/>
      <c r="C1411" s="184"/>
      <c r="D1411" s="25" t="s">
        <v>1181</v>
      </c>
      <c r="E1411" s="26" t="s">
        <v>1190</v>
      </c>
      <c r="F1411" s="17"/>
      <c r="G1411" s="17"/>
      <c r="H1411" s="17"/>
      <c r="I1411" s="17"/>
      <c r="J1411" s="17"/>
      <c r="K1411" s="17"/>
      <c r="L1411" s="49"/>
      <c r="M1411" s="18"/>
      <c r="N1411" s="18"/>
      <c r="O1411" s="72">
        <v>230</v>
      </c>
      <c r="P1411" s="72">
        <f t="shared" si="251"/>
        <v>230</v>
      </c>
      <c r="Q1411" s="78">
        <f t="shared" si="250"/>
        <v>57</v>
      </c>
      <c r="R1411" s="6">
        <f t="shared" si="254"/>
        <v>1600</v>
      </c>
    </row>
    <row r="1412" spans="1:18" s="39" customFormat="1" ht="24" customHeight="1">
      <c r="A1412" s="18"/>
      <c r="B1412" s="18"/>
      <c r="C1412" s="184"/>
      <c r="D1412" s="25" t="s">
        <v>1182</v>
      </c>
      <c r="E1412" s="26" t="s">
        <v>1190</v>
      </c>
      <c r="F1412" s="17"/>
      <c r="G1412" s="17"/>
      <c r="H1412" s="17"/>
      <c r="I1412" s="17"/>
      <c r="J1412" s="17"/>
      <c r="K1412" s="17"/>
      <c r="L1412" s="49"/>
      <c r="M1412" s="18"/>
      <c r="N1412" s="18"/>
      <c r="O1412" s="72">
        <v>500</v>
      </c>
      <c r="P1412" s="72">
        <f t="shared" si="251"/>
        <v>500</v>
      </c>
      <c r="Q1412" s="78">
        <f t="shared" si="250"/>
        <v>125</v>
      </c>
      <c r="R1412" s="6">
        <f t="shared" si="254"/>
        <v>968</v>
      </c>
    </row>
    <row r="1413" spans="1:18" s="39" customFormat="1" ht="24" customHeight="1">
      <c r="A1413" s="18"/>
      <c r="B1413" s="18"/>
      <c r="C1413" s="184"/>
      <c r="D1413" s="25" t="s">
        <v>1183</v>
      </c>
      <c r="E1413" s="26" t="s">
        <v>1190</v>
      </c>
      <c r="F1413" s="17"/>
      <c r="G1413" s="17"/>
      <c r="H1413" s="17"/>
      <c r="I1413" s="17"/>
      <c r="J1413" s="17"/>
      <c r="K1413" s="17"/>
      <c r="L1413" s="49"/>
      <c r="M1413" s="18"/>
      <c r="N1413" s="18"/>
      <c r="O1413" s="72">
        <v>400</v>
      </c>
      <c r="P1413" s="72">
        <f t="shared" si="251"/>
        <v>400</v>
      </c>
      <c r="Q1413" s="78">
        <f t="shared" si="250"/>
        <v>100</v>
      </c>
      <c r="R1413" s="6">
        <f t="shared" si="254"/>
        <v>1400</v>
      </c>
    </row>
    <row r="1414" spans="1:18" s="39" customFormat="1" ht="24" customHeight="1">
      <c r="A1414" s="18"/>
      <c r="B1414" s="18"/>
      <c r="C1414" s="184"/>
      <c r="D1414" s="25" t="s">
        <v>1184</v>
      </c>
      <c r="E1414" s="26" t="s">
        <v>1190</v>
      </c>
      <c r="F1414" s="17"/>
      <c r="G1414" s="17"/>
      <c r="H1414" s="17"/>
      <c r="I1414" s="17"/>
      <c r="J1414" s="17"/>
      <c r="K1414" s="17"/>
      <c r="L1414" s="49"/>
      <c r="M1414" s="18"/>
      <c r="N1414" s="18"/>
      <c r="O1414" s="72">
        <v>255</v>
      </c>
      <c r="P1414" s="72">
        <f t="shared" si="251"/>
        <v>255</v>
      </c>
      <c r="Q1414" s="78">
        <f t="shared" si="250"/>
        <v>63</v>
      </c>
      <c r="R1414" s="6">
        <f t="shared" si="254"/>
        <v>348</v>
      </c>
    </row>
    <row r="1415" spans="1:18" s="39" customFormat="1" ht="24" customHeight="1">
      <c r="A1415" s="18"/>
      <c r="B1415" s="18"/>
      <c r="C1415" s="184"/>
      <c r="D1415" s="25" t="s">
        <v>1185</v>
      </c>
      <c r="E1415" s="26" t="s">
        <v>1192</v>
      </c>
      <c r="F1415" s="17"/>
      <c r="G1415" s="17"/>
      <c r="H1415" s="17"/>
      <c r="I1415" s="17"/>
      <c r="J1415" s="17"/>
      <c r="K1415" s="17"/>
      <c r="L1415" s="49"/>
      <c r="M1415" s="18"/>
      <c r="N1415" s="18"/>
      <c r="O1415" s="72">
        <v>165</v>
      </c>
      <c r="P1415" s="72">
        <f t="shared" si="251"/>
        <v>165</v>
      </c>
      <c r="Q1415" s="78">
        <f t="shared" si="250"/>
        <v>41</v>
      </c>
      <c r="R1415" s="6">
        <f t="shared" si="254"/>
        <v>228</v>
      </c>
    </row>
    <row r="1416" spans="1:18" s="39" customFormat="1" ht="24" customHeight="1">
      <c r="A1416" s="18"/>
      <c r="B1416" s="18"/>
      <c r="C1416" s="184"/>
      <c r="D1416" s="25" t="s">
        <v>1194</v>
      </c>
      <c r="E1416" s="26" t="s">
        <v>1193</v>
      </c>
      <c r="F1416" s="17"/>
      <c r="G1416" s="17"/>
      <c r="H1416" s="17"/>
      <c r="I1416" s="17"/>
      <c r="J1416" s="17"/>
      <c r="K1416" s="17"/>
      <c r="L1416" s="49"/>
      <c r="M1416" s="18"/>
      <c r="N1416" s="18"/>
      <c r="O1416" s="72">
        <v>165</v>
      </c>
      <c r="P1416" s="72">
        <f t="shared" si="251"/>
        <v>165</v>
      </c>
      <c r="Q1416" s="78">
        <f t="shared" si="250"/>
        <v>41</v>
      </c>
      <c r="R1416" s="6">
        <f t="shared" si="254"/>
        <v>500</v>
      </c>
    </row>
    <row r="1417" spans="1:18" s="39" customFormat="1" ht="82.5" customHeight="1">
      <c r="A1417" s="18"/>
      <c r="B1417" s="18"/>
      <c r="C1417" s="91" t="s">
        <v>1261</v>
      </c>
      <c r="D1417" s="89"/>
      <c r="E1417" s="37"/>
      <c r="F1417" s="37">
        <f t="shared" ref="F1417:N1417" si="255">SUM(F1411:F1416)</f>
        <v>0</v>
      </c>
      <c r="G1417" s="37">
        <f t="shared" si="255"/>
        <v>0</v>
      </c>
      <c r="H1417" s="37">
        <f t="shared" si="255"/>
        <v>0</v>
      </c>
      <c r="I1417" s="37">
        <f t="shared" si="255"/>
        <v>0</v>
      </c>
      <c r="J1417" s="37">
        <f t="shared" si="255"/>
        <v>0</v>
      </c>
      <c r="K1417" s="37">
        <f t="shared" si="255"/>
        <v>0</v>
      </c>
      <c r="L1417" s="37">
        <f t="shared" si="255"/>
        <v>0</v>
      </c>
      <c r="M1417" s="37">
        <f t="shared" si="255"/>
        <v>0</v>
      </c>
      <c r="N1417" s="37">
        <f t="shared" si="255"/>
        <v>0</v>
      </c>
      <c r="O1417" s="37">
        <f>SUM(O1384:O1416)</f>
        <v>28525</v>
      </c>
      <c r="P1417" s="37">
        <f>SUM(P1384:P1416)</f>
        <v>28525</v>
      </c>
      <c r="Q1417" s="37">
        <f>SUM(Q1384:Q1416)</f>
        <v>7126</v>
      </c>
      <c r="R1417" s="6">
        <f t="shared" si="254"/>
        <v>400</v>
      </c>
    </row>
    <row r="1418" spans="1:18" s="39" customFormat="1" ht="24" customHeight="1">
      <c r="A1418" s="18"/>
      <c r="B1418" s="18"/>
      <c r="C1418" s="337" t="s">
        <v>1197</v>
      </c>
      <c r="D1418" s="110" t="s">
        <v>1244</v>
      </c>
      <c r="E1418" s="16"/>
      <c r="F1418" s="73"/>
      <c r="G1418" s="73"/>
      <c r="H1418" s="73"/>
      <c r="I1418" s="73"/>
      <c r="J1418" s="73"/>
      <c r="K1418" s="73"/>
      <c r="L1418" s="73"/>
      <c r="M1418" s="73"/>
      <c r="N1418" s="73"/>
      <c r="O1418" s="334">
        <v>60</v>
      </c>
      <c r="P1418" s="334">
        <v>66</v>
      </c>
      <c r="Q1418" s="347">
        <v>16</v>
      </c>
      <c r="R1418" s="6">
        <f t="shared" si="254"/>
        <v>252</v>
      </c>
    </row>
    <row r="1419" spans="1:18" s="39" customFormat="1" ht="24" customHeight="1">
      <c r="A1419" s="18"/>
      <c r="B1419" s="18"/>
      <c r="C1419" s="338"/>
      <c r="D1419" s="110" t="s">
        <v>1245</v>
      </c>
      <c r="E1419" s="45"/>
      <c r="F1419" s="73"/>
      <c r="G1419" s="73"/>
      <c r="H1419" s="73"/>
      <c r="I1419" s="73"/>
      <c r="J1419" s="73"/>
      <c r="K1419" s="73"/>
      <c r="L1419" s="73"/>
      <c r="M1419" s="73"/>
      <c r="N1419" s="73"/>
      <c r="O1419" s="335"/>
      <c r="P1419" s="335">
        <v>0</v>
      </c>
      <c r="Q1419" s="348">
        <f>O1419*1.1</f>
        <v>0</v>
      </c>
      <c r="R1419" s="6">
        <f>Q1415*4</f>
        <v>164</v>
      </c>
    </row>
    <row r="1420" spans="1:18" s="39" customFormat="1" ht="24" customHeight="1" thickBot="1">
      <c r="A1420" s="18"/>
      <c r="B1420" s="18"/>
      <c r="C1420" s="338"/>
      <c r="D1420" s="134" t="s">
        <v>1246</v>
      </c>
      <c r="E1420" s="135"/>
      <c r="F1420" s="136"/>
      <c r="G1420" s="136"/>
      <c r="H1420" s="136"/>
      <c r="I1420" s="136"/>
      <c r="J1420" s="136"/>
      <c r="K1420" s="136"/>
      <c r="L1420" s="136"/>
      <c r="M1420" s="136"/>
      <c r="N1420" s="136"/>
      <c r="O1420" s="336"/>
      <c r="P1420" s="336">
        <v>0</v>
      </c>
      <c r="Q1420" s="349">
        <f>O1420*1.1</f>
        <v>0</v>
      </c>
      <c r="R1420" s="6">
        <f>Q1416*4</f>
        <v>164</v>
      </c>
    </row>
    <row r="1421" spans="1:18" s="39" customFormat="1" ht="22.5" customHeight="1">
      <c r="A1421" s="18"/>
      <c r="B1421" s="18"/>
      <c r="C1421" s="339"/>
      <c r="D1421" s="175" t="s">
        <v>18</v>
      </c>
      <c r="E1421" s="176"/>
      <c r="F1421" s="177"/>
      <c r="G1421" s="177"/>
      <c r="H1421" s="177"/>
      <c r="I1421" s="177"/>
      <c r="J1421" s="177"/>
      <c r="K1421" s="177"/>
      <c r="L1421" s="177"/>
      <c r="M1421" s="177"/>
      <c r="N1421" s="177"/>
      <c r="O1421" s="178">
        <v>60</v>
      </c>
      <c r="P1421" s="72">
        <v>66</v>
      </c>
      <c r="Q1421" s="78">
        <f>ROUNDDOWN(P1421/4,0)</f>
        <v>16</v>
      </c>
      <c r="R1421" s="6" t="e">
        <f>#REF!*4</f>
        <v>#REF!</v>
      </c>
    </row>
    <row r="1422" spans="1:18" s="39" customFormat="1" ht="25.5" customHeight="1">
      <c r="A1422" s="164" t="s">
        <v>1265</v>
      </c>
      <c r="B1422" s="187" t="s">
        <v>1266</v>
      </c>
      <c r="C1422" s="340" t="s">
        <v>1149</v>
      </c>
      <c r="D1422" s="110" t="s">
        <v>1213</v>
      </c>
      <c r="E1422" s="16"/>
      <c r="F1422" s="73"/>
      <c r="G1422" s="73"/>
      <c r="H1422" s="73"/>
      <c r="I1422" s="73"/>
      <c r="J1422" s="73"/>
      <c r="K1422" s="73"/>
      <c r="L1422" s="73"/>
      <c r="M1422" s="73"/>
      <c r="N1422" s="73"/>
      <c r="O1422" s="137" t="s">
        <v>1275</v>
      </c>
      <c r="P1422" s="137">
        <v>0</v>
      </c>
      <c r="Q1422" s="180">
        <f>ROUNDDOWN(P1422/4,0)</f>
        <v>0</v>
      </c>
      <c r="R1422" s="39" t="e">
        <f>#REF!*4</f>
        <v>#REF!</v>
      </c>
    </row>
    <row r="1423" spans="1:18" s="39" customFormat="1" ht="23.25" customHeight="1">
      <c r="A1423" s="18" t="s">
        <v>1267</v>
      </c>
      <c r="B1423" s="187" t="s">
        <v>1272</v>
      </c>
      <c r="C1423" s="341"/>
      <c r="D1423" s="110" t="s">
        <v>1214</v>
      </c>
      <c r="E1423" s="16"/>
      <c r="F1423" s="73"/>
      <c r="G1423" s="73"/>
      <c r="H1423" s="73"/>
      <c r="I1423" s="73"/>
      <c r="J1423" s="73"/>
      <c r="K1423" s="73"/>
      <c r="L1423" s="73"/>
      <c r="M1423" s="73"/>
      <c r="N1423" s="73"/>
      <c r="O1423" s="137">
        <v>10</v>
      </c>
      <c r="P1423" s="137">
        <v>11</v>
      </c>
      <c r="Q1423" s="180">
        <v>3</v>
      </c>
      <c r="R1423" s="39" t="e">
        <f>#REF!*4</f>
        <v>#REF!</v>
      </c>
    </row>
    <row r="1424" spans="1:18" s="39" customFormat="1" ht="21" customHeight="1">
      <c r="A1424" s="18"/>
      <c r="B1424" s="20"/>
      <c r="C1424" s="341"/>
      <c r="D1424" s="110" t="s">
        <v>1215</v>
      </c>
      <c r="E1424" s="16"/>
      <c r="F1424" s="73"/>
      <c r="G1424" s="73"/>
      <c r="H1424" s="73"/>
      <c r="I1424" s="73"/>
      <c r="J1424" s="73"/>
      <c r="K1424" s="73"/>
      <c r="L1424" s="73"/>
      <c r="M1424" s="73"/>
      <c r="N1424" s="73"/>
      <c r="O1424" s="137">
        <v>10</v>
      </c>
      <c r="P1424" s="137">
        <v>11</v>
      </c>
      <c r="Q1424" s="180">
        <v>3</v>
      </c>
      <c r="R1424" s="6">
        <f t="shared" ref="R1424:R1455" si="256">Q1418*4</f>
        <v>64</v>
      </c>
    </row>
    <row r="1425" spans="1:18" s="39" customFormat="1" ht="18.75" customHeight="1">
      <c r="A1425" s="18"/>
      <c r="B1425" s="20"/>
      <c r="C1425" s="341"/>
      <c r="D1425" s="110" t="s">
        <v>1216</v>
      </c>
      <c r="E1425" s="16"/>
      <c r="F1425" s="73"/>
      <c r="G1425" s="73"/>
      <c r="H1425" s="73"/>
      <c r="I1425" s="73"/>
      <c r="J1425" s="73"/>
      <c r="K1425" s="73"/>
      <c r="L1425" s="73"/>
      <c r="M1425" s="73"/>
      <c r="N1425" s="73"/>
      <c r="O1425" s="137">
        <v>80</v>
      </c>
      <c r="P1425" s="137">
        <v>88</v>
      </c>
      <c r="Q1425" s="180">
        <f>ROUNDDOWN(P1425/4,0)</f>
        <v>22</v>
      </c>
      <c r="R1425" s="6">
        <f t="shared" si="256"/>
        <v>0</v>
      </c>
    </row>
    <row r="1426" spans="1:18" s="39" customFormat="1" ht="18.75" customHeight="1">
      <c r="A1426" s="18"/>
      <c r="B1426" s="20"/>
      <c r="C1426" s="341"/>
      <c r="D1426" s="110" t="s">
        <v>1217</v>
      </c>
      <c r="E1426" s="16"/>
      <c r="F1426" s="73"/>
      <c r="G1426" s="73"/>
      <c r="H1426" s="73"/>
      <c r="I1426" s="73"/>
      <c r="J1426" s="73"/>
      <c r="K1426" s="73"/>
      <c r="L1426" s="73"/>
      <c r="M1426" s="73"/>
      <c r="N1426" s="73"/>
      <c r="O1426" s="137">
        <v>30</v>
      </c>
      <c r="P1426" s="137">
        <v>33</v>
      </c>
      <c r="Q1426" s="180">
        <f>ROUNDDOWN(P1426/4,0)</f>
        <v>8</v>
      </c>
      <c r="R1426" s="6">
        <f t="shared" si="256"/>
        <v>0</v>
      </c>
    </row>
    <row r="1427" spans="1:18" s="39" customFormat="1" ht="18.75" customHeight="1">
      <c r="A1427" s="18"/>
      <c r="B1427" s="20"/>
      <c r="C1427" s="341"/>
      <c r="D1427" s="110" t="s">
        <v>1218</v>
      </c>
      <c r="E1427" s="16"/>
      <c r="F1427" s="73"/>
      <c r="G1427" s="73"/>
      <c r="H1427" s="73"/>
      <c r="I1427" s="73"/>
      <c r="J1427" s="73"/>
      <c r="K1427" s="73"/>
      <c r="L1427" s="73"/>
      <c r="M1427" s="73"/>
      <c r="N1427" s="73"/>
      <c r="O1427" s="137">
        <v>80</v>
      </c>
      <c r="P1427" s="137">
        <v>88</v>
      </c>
      <c r="Q1427" s="180">
        <f>ROUNDDOWN(P1427/4,0)</f>
        <v>22</v>
      </c>
      <c r="R1427" s="6">
        <f t="shared" si="256"/>
        <v>64</v>
      </c>
    </row>
    <row r="1428" spans="1:18" s="39" customFormat="1" ht="18.75" customHeight="1">
      <c r="A1428" s="18"/>
      <c r="B1428" s="20"/>
      <c r="C1428" s="341"/>
      <c r="D1428" s="110" t="s">
        <v>1219</v>
      </c>
      <c r="E1428" s="16"/>
      <c r="F1428" s="73"/>
      <c r="G1428" s="73"/>
      <c r="H1428" s="73"/>
      <c r="I1428" s="73"/>
      <c r="J1428" s="73"/>
      <c r="K1428" s="73"/>
      <c r="L1428" s="73"/>
      <c r="M1428" s="73"/>
      <c r="N1428" s="73"/>
      <c r="O1428" s="137">
        <v>10</v>
      </c>
      <c r="P1428" s="137">
        <v>11</v>
      </c>
      <c r="Q1428" s="180">
        <v>3</v>
      </c>
      <c r="R1428" s="6">
        <f t="shared" si="256"/>
        <v>0</v>
      </c>
    </row>
    <row r="1429" spans="1:18" s="39" customFormat="1" ht="18.75" customHeight="1">
      <c r="A1429" s="18"/>
      <c r="B1429" s="20"/>
      <c r="C1429" s="341"/>
      <c r="D1429" s="110" t="s">
        <v>1220</v>
      </c>
      <c r="E1429" s="16"/>
      <c r="F1429" s="73"/>
      <c r="G1429" s="73"/>
      <c r="H1429" s="73"/>
      <c r="I1429" s="73"/>
      <c r="J1429" s="73"/>
      <c r="K1429" s="73"/>
      <c r="L1429" s="73"/>
      <c r="M1429" s="73"/>
      <c r="N1429" s="73"/>
      <c r="O1429" s="137">
        <v>80</v>
      </c>
      <c r="P1429" s="137">
        <v>88</v>
      </c>
      <c r="Q1429" s="180">
        <f>ROUNDDOWN(P1429/4,0)</f>
        <v>22</v>
      </c>
      <c r="R1429" s="6">
        <f t="shared" si="256"/>
        <v>12</v>
      </c>
    </row>
    <row r="1430" spans="1:18" s="39" customFormat="1" ht="18.75" customHeight="1">
      <c r="A1430" s="18"/>
      <c r="B1430" s="20"/>
      <c r="C1430" s="341"/>
      <c r="D1430" s="110" t="s">
        <v>1221</v>
      </c>
      <c r="E1430" s="16"/>
      <c r="F1430" s="73"/>
      <c r="G1430" s="73"/>
      <c r="H1430" s="73"/>
      <c r="I1430" s="73"/>
      <c r="J1430" s="73"/>
      <c r="K1430" s="73"/>
      <c r="L1430" s="73"/>
      <c r="M1430" s="73"/>
      <c r="N1430" s="73"/>
      <c r="O1430" s="137">
        <v>20</v>
      </c>
      <c r="P1430" s="137">
        <v>22</v>
      </c>
      <c r="Q1430" s="180">
        <f>ROUNDDOWN(P1430/4,0)</f>
        <v>5</v>
      </c>
      <c r="R1430" s="6">
        <f t="shared" si="256"/>
        <v>12</v>
      </c>
    </row>
    <row r="1431" spans="1:18" s="39" customFormat="1" ht="18.75" customHeight="1">
      <c r="A1431" s="18"/>
      <c r="B1431" s="20"/>
      <c r="C1431" s="341"/>
      <c r="D1431" s="110" t="s">
        <v>1222</v>
      </c>
      <c r="E1431" s="16"/>
      <c r="F1431" s="73"/>
      <c r="G1431" s="73"/>
      <c r="H1431" s="73"/>
      <c r="I1431" s="73"/>
      <c r="J1431" s="73"/>
      <c r="K1431" s="73"/>
      <c r="L1431" s="73"/>
      <c r="M1431" s="73"/>
      <c r="N1431" s="73"/>
      <c r="O1431" s="137">
        <v>100</v>
      </c>
      <c r="P1431" s="137">
        <v>110.00000000000001</v>
      </c>
      <c r="Q1431" s="180">
        <f>ROUNDDOWN(P1431/4,0)</f>
        <v>27</v>
      </c>
      <c r="R1431" s="6">
        <f t="shared" si="256"/>
        <v>88</v>
      </c>
    </row>
    <row r="1432" spans="1:18" s="39" customFormat="1" ht="18.75" customHeight="1">
      <c r="A1432" s="18"/>
      <c r="B1432" s="20"/>
      <c r="C1432" s="341"/>
      <c r="D1432" s="110" t="s">
        <v>1223</v>
      </c>
      <c r="E1432" s="16"/>
      <c r="F1432" s="73"/>
      <c r="G1432" s="73"/>
      <c r="H1432" s="73"/>
      <c r="I1432" s="73"/>
      <c r="J1432" s="73"/>
      <c r="K1432" s="73"/>
      <c r="L1432" s="73"/>
      <c r="M1432" s="73"/>
      <c r="N1432" s="73"/>
      <c r="O1432" s="137">
        <v>30</v>
      </c>
      <c r="P1432" s="137">
        <v>33</v>
      </c>
      <c r="Q1432" s="180">
        <f>ROUNDDOWN(P1432/4,0)</f>
        <v>8</v>
      </c>
      <c r="R1432" s="6">
        <f t="shared" si="256"/>
        <v>32</v>
      </c>
    </row>
    <row r="1433" spans="1:18" s="39" customFormat="1" ht="18.75" customHeight="1" thickBot="1">
      <c r="A1433" s="18"/>
      <c r="B1433" s="20"/>
      <c r="C1433" s="341"/>
      <c r="D1433" s="134" t="s">
        <v>1224</v>
      </c>
      <c r="E1433" s="135"/>
      <c r="F1433" s="136"/>
      <c r="G1433" s="136"/>
      <c r="H1433" s="136"/>
      <c r="I1433" s="136"/>
      <c r="J1433" s="136"/>
      <c r="K1433" s="136"/>
      <c r="L1433" s="136"/>
      <c r="M1433" s="136"/>
      <c r="N1433" s="136"/>
      <c r="O1433" s="138">
        <v>10</v>
      </c>
      <c r="P1433" s="138">
        <v>11</v>
      </c>
      <c r="Q1433" s="181">
        <v>3</v>
      </c>
      <c r="R1433" s="6">
        <f t="shared" si="256"/>
        <v>88</v>
      </c>
    </row>
    <row r="1434" spans="1:18" s="39" customFormat="1" ht="18.75" customHeight="1">
      <c r="A1434" s="18"/>
      <c r="B1434" s="20"/>
      <c r="C1434" s="342"/>
      <c r="D1434" s="175" t="s">
        <v>18</v>
      </c>
      <c r="E1434" s="176"/>
      <c r="F1434" s="177"/>
      <c r="G1434" s="177"/>
      <c r="H1434" s="177"/>
      <c r="I1434" s="177"/>
      <c r="J1434" s="177"/>
      <c r="K1434" s="177"/>
      <c r="L1434" s="177"/>
      <c r="M1434" s="177"/>
      <c r="N1434" s="177"/>
      <c r="O1434" s="178">
        <f>SUM(O1422:O1433)</f>
        <v>460</v>
      </c>
      <c r="P1434" s="178">
        <f>SUM(P1422:P1433)</f>
        <v>506</v>
      </c>
      <c r="Q1434" s="182">
        <f>SUM(Q1422:Q1433)</f>
        <v>126</v>
      </c>
      <c r="R1434" s="6">
        <f t="shared" si="256"/>
        <v>12</v>
      </c>
    </row>
    <row r="1435" spans="1:18" s="39" customFormat="1" ht="18.75" customHeight="1">
      <c r="A1435" s="18"/>
      <c r="B1435" s="20"/>
      <c r="C1435" s="343" t="s">
        <v>1143</v>
      </c>
      <c r="D1435" s="172" t="s">
        <v>1203</v>
      </c>
      <c r="E1435" s="173"/>
      <c r="F1435" s="174"/>
      <c r="G1435" s="174"/>
      <c r="H1435" s="174"/>
      <c r="I1435" s="174"/>
      <c r="J1435" s="174"/>
      <c r="K1435" s="174"/>
      <c r="L1435" s="174"/>
      <c r="M1435" s="174"/>
      <c r="N1435" s="174"/>
      <c r="O1435" s="179">
        <v>30</v>
      </c>
      <c r="P1435" s="179">
        <v>33</v>
      </c>
      <c r="Q1435" s="179">
        <f t="shared" ref="Q1435:Q1446" si="257">ROUNDDOWN(P1435/4,0)</f>
        <v>8</v>
      </c>
      <c r="R1435" s="6">
        <f t="shared" si="256"/>
        <v>88</v>
      </c>
    </row>
    <row r="1436" spans="1:18" s="39" customFormat="1" ht="18.75" customHeight="1">
      <c r="A1436" s="18"/>
      <c r="B1436" s="20"/>
      <c r="C1436" s="344"/>
      <c r="D1436" s="110" t="s">
        <v>1204</v>
      </c>
      <c r="E1436" s="16"/>
      <c r="F1436" s="73"/>
      <c r="G1436" s="73"/>
      <c r="H1436" s="73"/>
      <c r="I1436" s="73"/>
      <c r="J1436" s="73"/>
      <c r="K1436" s="73"/>
      <c r="L1436" s="73"/>
      <c r="M1436" s="73"/>
      <c r="N1436" s="73"/>
      <c r="O1436" s="133">
        <v>60</v>
      </c>
      <c r="P1436" s="133">
        <v>66</v>
      </c>
      <c r="Q1436" s="133">
        <f t="shared" si="257"/>
        <v>16</v>
      </c>
      <c r="R1436" s="6">
        <f t="shared" si="256"/>
        <v>20</v>
      </c>
    </row>
    <row r="1437" spans="1:18" s="39" customFormat="1" ht="18.75" customHeight="1">
      <c r="A1437" s="18"/>
      <c r="B1437" s="20"/>
      <c r="C1437" s="344"/>
      <c r="D1437" s="110" t="s">
        <v>1205</v>
      </c>
      <c r="E1437" s="16"/>
      <c r="F1437" s="73"/>
      <c r="G1437" s="73"/>
      <c r="H1437" s="73"/>
      <c r="I1437" s="73"/>
      <c r="J1437" s="73"/>
      <c r="K1437" s="73"/>
      <c r="L1437" s="73"/>
      <c r="M1437" s="73"/>
      <c r="N1437" s="73"/>
      <c r="O1437" s="133">
        <v>110</v>
      </c>
      <c r="P1437" s="133">
        <v>121.00000000000001</v>
      </c>
      <c r="Q1437" s="133">
        <f t="shared" si="257"/>
        <v>30</v>
      </c>
      <c r="R1437" s="6">
        <f t="shared" si="256"/>
        <v>108</v>
      </c>
    </row>
    <row r="1438" spans="1:18" s="39" customFormat="1" ht="18.75" customHeight="1">
      <c r="A1438" s="18"/>
      <c r="B1438" s="20"/>
      <c r="C1438" s="344"/>
      <c r="D1438" s="110" t="s">
        <v>1198</v>
      </c>
      <c r="E1438" s="16"/>
      <c r="F1438" s="73"/>
      <c r="G1438" s="73"/>
      <c r="H1438" s="73"/>
      <c r="I1438" s="73"/>
      <c r="J1438" s="73"/>
      <c r="K1438" s="73"/>
      <c r="L1438" s="73"/>
      <c r="M1438" s="73"/>
      <c r="N1438" s="73"/>
      <c r="O1438" s="133">
        <v>80</v>
      </c>
      <c r="P1438" s="133">
        <v>88</v>
      </c>
      <c r="Q1438" s="133">
        <f t="shared" si="257"/>
        <v>22</v>
      </c>
      <c r="R1438" s="6">
        <f t="shared" si="256"/>
        <v>32</v>
      </c>
    </row>
    <row r="1439" spans="1:18" s="39" customFormat="1" ht="18.75" customHeight="1">
      <c r="A1439" s="18"/>
      <c r="B1439" s="20"/>
      <c r="C1439" s="344"/>
      <c r="D1439" s="110" t="s">
        <v>1206</v>
      </c>
      <c r="E1439" s="16"/>
      <c r="F1439" s="73"/>
      <c r="G1439" s="73"/>
      <c r="H1439" s="73"/>
      <c r="I1439" s="73"/>
      <c r="J1439" s="73"/>
      <c r="K1439" s="73"/>
      <c r="L1439" s="73"/>
      <c r="M1439" s="73"/>
      <c r="N1439" s="73"/>
      <c r="O1439" s="133">
        <v>100</v>
      </c>
      <c r="P1439" s="133">
        <v>110.00000000000001</v>
      </c>
      <c r="Q1439" s="133">
        <f t="shared" si="257"/>
        <v>27</v>
      </c>
      <c r="R1439" s="6">
        <f t="shared" si="256"/>
        <v>12</v>
      </c>
    </row>
    <row r="1440" spans="1:18" s="39" customFormat="1" ht="18.75" customHeight="1">
      <c r="A1440" s="18"/>
      <c r="B1440" s="20"/>
      <c r="C1440" s="344"/>
      <c r="D1440" s="110" t="s">
        <v>1196</v>
      </c>
      <c r="E1440" s="16"/>
      <c r="F1440" s="73"/>
      <c r="G1440" s="73"/>
      <c r="H1440" s="73"/>
      <c r="I1440" s="73"/>
      <c r="J1440" s="73"/>
      <c r="K1440" s="73"/>
      <c r="L1440" s="73"/>
      <c r="M1440" s="73"/>
      <c r="N1440" s="73"/>
      <c r="O1440" s="133">
        <v>280</v>
      </c>
      <c r="P1440" s="133">
        <v>308</v>
      </c>
      <c r="Q1440" s="133">
        <f t="shared" si="257"/>
        <v>77</v>
      </c>
      <c r="R1440" s="6">
        <f t="shared" si="256"/>
        <v>504</v>
      </c>
    </row>
    <row r="1441" spans="1:18" s="39" customFormat="1" ht="18.75" customHeight="1">
      <c r="A1441" s="18"/>
      <c r="B1441" s="20"/>
      <c r="C1441" s="344"/>
      <c r="D1441" s="110" t="s">
        <v>1207</v>
      </c>
      <c r="E1441" s="16"/>
      <c r="F1441" s="73"/>
      <c r="G1441" s="73"/>
      <c r="H1441" s="73"/>
      <c r="I1441" s="73"/>
      <c r="J1441" s="73"/>
      <c r="K1441" s="73"/>
      <c r="L1441" s="73"/>
      <c r="M1441" s="73"/>
      <c r="N1441" s="73"/>
      <c r="O1441" s="133">
        <v>60</v>
      </c>
      <c r="P1441" s="133">
        <v>66</v>
      </c>
      <c r="Q1441" s="133">
        <f t="shared" si="257"/>
        <v>16</v>
      </c>
      <c r="R1441" s="6">
        <f t="shared" si="256"/>
        <v>32</v>
      </c>
    </row>
    <row r="1442" spans="1:18" s="39" customFormat="1" ht="18.600000000000001" customHeight="1">
      <c r="A1442" s="18"/>
      <c r="B1442" s="20"/>
      <c r="C1442" s="344"/>
      <c r="D1442" s="110" t="s">
        <v>1208</v>
      </c>
      <c r="E1442" s="16"/>
      <c r="F1442" s="73"/>
      <c r="G1442" s="73"/>
      <c r="H1442" s="73"/>
      <c r="I1442" s="73"/>
      <c r="J1442" s="73"/>
      <c r="K1442" s="73"/>
      <c r="L1442" s="73"/>
      <c r="M1442" s="73"/>
      <c r="N1442" s="73"/>
      <c r="O1442" s="133">
        <v>60</v>
      </c>
      <c r="P1442" s="133">
        <v>66</v>
      </c>
      <c r="Q1442" s="133">
        <f t="shared" si="257"/>
        <v>16</v>
      </c>
      <c r="R1442" s="6">
        <f t="shared" si="256"/>
        <v>64</v>
      </c>
    </row>
    <row r="1443" spans="1:18" s="39" customFormat="1" ht="18.600000000000001" customHeight="1">
      <c r="A1443" s="18"/>
      <c r="B1443" s="20"/>
      <c r="C1443" s="344"/>
      <c r="D1443" s="110" t="s">
        <v>1209</v>
      </c>
      <c r="E1443" s="16"/>
      <c r="F1443" s="73"/>
      <c r="G1443" s="73"/>
      <c r="H1443" s="73"/>
      <c r="I1443" s="73"/>
      <c r="J1443" s="73"/>
      <c r="K1443" s="73"/>
      <c r="L1443" s="73"/>
      <c r="M1443" s="73"/>
      <c r="N1443" s="73"/>
      <c r="O1443" s="133">
        <v>80</v>
      </c>
      <c r="P1443" s="133">
        <v>88</v>
      </c>
      <c r="Q1443" s="133">
        <f t="shared" si="257"/>
        <v>22</v>
      </c>
      <c r="R1443" s="6">
        <f t="shared" si="256"/>
        <v>120</v>
      </c>
    </row>
    <row r="1444" spans="1:18" s="39" customFormat="1" ht="18.600000000000001" customHeight="1">
      <c r="A1444" s="18"/>
      <c r="B1444" s="20"/>
      <c r="C1444" s="344"/>
      <c r="D1444" s="110" t="s">
        <v>1210</v>
      </c>
      <c r="E1444" s="16"/>
      <c r="F1444" s="73"/>
      <c r="G1444" s="73"/>
      <c r="H1444" s="73"/>
      <c r="I1444" s="73"/>
      <c r="J1444" s="73"/>
      <c r="K1444" s="73"/>
      <c r="L1444" s="73"/>
      <c r="M1444" s="73"/>
      <c r="N1444" s="73"/>
      <c r="O1444" s="133">
        <v>400</v>
      </c>
      <c r="P1444" s="133">
        <v>440.00000000000006</v>
      </c>
      <c r="Q1444" s="133">
        <f t="shared" si="257"/>
        <v>110</v>
      </c>
      <c r="R1444" s="6">
        <f t="shared" si="256"/>
        <v>88</v>
      </c>
    </row>
    <row r="1445" spans="1:18" s="39" customFormat="1" ht="18.600000000000001" customHeight="1">
      <c r="A1445" s="18"/>
      <c r="B1445" s="20"/>
      <c r="C1445" s="344"/>
      <c r="D1445" s="110" t="s">
        <v>1211</v>
      </c>
      <c r="E1445" s="16"/>
      <c r="F1445" s="73"/>
      <c r="G1445" s="73"/>
      <c r="H1445" s="73"/>
      <c r="I1445" s="73"/>
      <c r="J1445" s="73"/>
      <c r="K1445" s="73"/>
      <c r="L1445" s="73"/>
      <c r="M1445" s="73"/>
      <c r="N1445" s="73"/>
      <c r="O1445" s="133">
        <v>110</v>
      </c>
      <c r="P1445" s="133">
        <v>121.00000000000001</v>
      </c>
      <c r="Q1445" s="133">
        <f t="shared" si="257"/>
        <v>30</v>
      </c>
      <c r="R1445" s="6">
        <f t="shared" si="256"/>
        <v>108</v>
      </c>
    </row>
    <row r="1446" spans="1:18" s="39" customFormat="1" ht="18.600000000000001" customHeight="1" thickBot="1">
      <c r="A1446" s="18"/>
      <c r="B1446" s="20"/>
      <c r="C1446" s="344"/>
      <c r="D1446" s="171" t="s">
        <v>1212</v>
      </c>
      <c r="E1446" s="130"/>
      <c r="F1446" s="131"/>
      <c r="G1446" s="131"/>
      <c r="H1446" s="131"/>
      <c r="I1446" s="131"/>
      <c r="J1446" s="131"/>
      <c r="K1446" s="131"/>
      <c r="L1446" s="131"/>
      <c r="M1446" s="131"/>
      <c r="N1446" s="131"/>
      <c r="O1446" s="139">
        <v>110</v>
      </c>
      <c r="P1446" s="139">
        <v>121.00000000000001</v>
      </c>
      <c r="Q1446" s="139">
        <f t="shared" si="257"/>
        <v>30</v>
      </c>
      <c r="R1446" s="6">
        <f t="shared" si="256"/>
        <v>308</v>
      </c>
    </row>
    <row r="1447" spans="1:18" s="39" customFormat="1" ht="18.600000000000001" customHeight="1" thickBot="1">
      <c r="A1447" s="18"/>
      <c r="B1447" s="20"/>
      <c r="C1447" s="344"/>
      <c r="D1447" s="329" t="s">
        <v>18</v>
      </c>
      <c r="E1447" s="330"/>
      <c r="F1447" s="140"/>
      <c r="G1447" s="140"/>
      <c r="H1447" s="140"/>
      <c r="I1447" s="140"/>
      <c r="J1447" s="140"/>
      <c r="K1447" s="140"/>
      <c r="L1447" s="140"/>
      <c r="M1447" s="140"/>
      <c r="N1447" s="140"/>
      <c r="O1447" s="141">
        <f>SUM(O1435:O1446)</f>
        <v>1480</v>
      </c>
      <c r="P1447" s="141">
        <v>1628</v>
      </c>
      <c r="Q1447" s="141">
        <f>SUM(Q1435:Q1446)</f>
        <v>404</v>
      </c>
      <c r="R1447" s="6">
        <f t="shared" si="256"/>
        <v>64</v>
      </c>
    </row>
    <row r="1448" spans="1:18" s="39" customFormat="1" ht="18.600000000000001" customHeight="1">
      <c r="A1448" s="18"/>
      <c r="B1448" s="18"/>
      <c r="C1448" s="345" t="s">
        <v>1247</v>
      </c>
      <c r="D1448" s="132" t="s">
        <v>1230</v>
      </c>
      <c r="E1448" s="142"/>
      <c r="F1448" s="143"/>
      <c r="G1448" s="143"/>
      <c r="H1448" s="143"/>
      <c r="I1448" s="143"/>
      <c r="J1448" s="143"/>
      <c r="K1448" s="143"/>
      <c r="L1448" s="143"/>
      <c r="M1448" s="143"/>
      <c r="N1448" s="143"/>
      <c r="O1448" s="144">
        <v>10</v>
      </c>
      <c r="P1448" s="144">
        <v>11</v>
      </c>
      <c r="Q1448" s="144">
        <v>3</v>
      </c>
      <c r="R1448" s="6">
        <f t="shared" si="256"/>
        <v>64</v>
      </c>
    </row>
    <row r="1449" spans="1:18" s="39" customFormat="1" ht="18.600000000000001" customHeight="1">
      <c r="A1449" s="18"/>
      <c r="B1449" s="18"/>
      <c r="C1449" s="346"/>
      <c r="D1449" s="110" t="s">
        <v>1231</v>
      </c>
      <c r="E1449" s="130"/>
      <c r="F1449" s="131"/>
      <c r="G1449" s="131"/>
      <c r="H1449" s="131"/>
      <c r="I1449" s="131"/>
      <c r="J1449" s="131"/>
      <c r="K1449" s="131"/>
      <c r="L1449" s="131"/>
      <c r="M1449" s="131"/>
      <c r="N1449" s="131"/>
      <c r="O1449" s="144">
        <v>20</v>
      </c>
      <c r="P1449" s="144">
        <v>22</v>
      </c>
      <c r="Q1449" s="144">
        <f>ROUNDDOWN(P1449/4,0)</f>
        <v>5</v>
      </c>
      <c r="R1449" s="6">
        <f t="shared" si="256"/>
        <v>88</v>
      </c>
    </row>
    <row r="1450" spans="1:18" s="39" customFormat="1" ht="18.600000000000001" customHeight="1">
      <c r="A1450" s="18"/>
      <c r="B1450" s="18"/>
      <c r="C1450" s="346"/>
      <c r="D1450" s="110" t="s">
        <v>1232</v>
      </c>
      <c r="E1450" s="130"/>
      <c r="F1450" s="131"/>
      <c r="G1450" s="131"/>
      <c r="H1450" s="131"/>
      <c r="I1450" s="131"/>
      <c r="J1450" s="131"/>
      <c r="K1450" s="131"/>
      <c r="L1450" s="131"/>
      <c r="M1450" s="131"/>
      <c r="N1450" s="131"/>
      <c r="O1450" s="144">
        <v>10</v>
      </c>
      <c r="P1450" s="144">
        <v>11</v>
      </c>
      <c r="Q1450" s="144">
        <v>3</v>
      </c>
      <c r="R1450" s="6">
        <f t="shared" si="256"/>
        <v>440</v>
      </c>
    </row>
    <row r="1451" spans="1:18" s="39" customFormat="1" ht="18.600000000000001" customHeight="1">
      <c r="A1451" s="18"/>
      <c r="B1451" s="18"/>
      <c r="C1451" s="346"/>
      <c r="D1451" s="110" t="s">
        <v>1233</v>
      </c>
      <c r="E1451" s="130"/>
      <c r="F1451" s="131"/>
      <c r="G1451" s="131"/>
      <c r="H1451" s="131"/>
      <c r="I1451" s="131"/>
      <c r="J1451" s="131"/>
      <c r="K1451" s="131"/>
      <c r="L1451" s="131"/>
      <c r="M1451" s="131"/>
      <c r="N1451" s="131"/>
      <c r="O1451" s="144">
        <v>20</v>
      </c>
      <c r="P1451" s="144">
        <v>22</v>
      </c>
      <c r="Q1451" s="144">
        <f>ROUNDDOWN(P1451/4,0)</f>
        <v>5</v>
      </c>
      <c r="R1451" s="6">
        <f t="shared" si="256"/>
        <v>120</v>
      </c>
    </row>
    <row r="1452" spans="1:18" s="39" customFormat="1" ht="18.600000000000001" customHeight="1">
      <c r="A1452" s="18"/>
      <c r="B1452" s="18"/>
      <c r="C1452" s="346"/>
      <c r="D1452" s="110" t="s">
        <v>1234</v>
      </c>
      <c r="E1452" s="130"/>
      <c r="F1452" s="131"/>
      <c r="G1452" s="131"/>
      <c r="H1452" s="131"/>
      <c r="I1452" s="131"/>
      <c r="J1452" s="131"/>
      <c r="K1452" s="131"/>
      <c r="L1452" s="131"/>
      <c r="M1452" s="131"/>
      <c r="N1452" s="131"/>
      <c r="O1452" s="144">
        <v>20</v>
      </c>
      <c r="P1452" s="144">
        <v>22</v>
      </c>
      <c r="Q1452" s="144">
        <f>ROUNDDOWN(P1452/4,0)</f>
        <v>5</v>
      </c>
      <c r="R1452" s="6">
        <f t="shared" si="256"/>
        <v>120</v>
      </c>
    </row>
    <row r="1453" spans="1:18" s="39" customFormat="1" ht="18.600000000000001" customHeight="1">
      <c r="A1453" s="18"/>
      <c r="B1453" s="18"/>
      <c r="C1453" s="346"/>
      <c r="D1453" s="110" t="s">
        <v>1235</v>
      </c>
      <c r="E1453" s="130"/>
      <c r="F1453" s="131"/>
      <c r="G1453" s="131"/>
      <c r="H1453" s="131"/>
      <c r="I1453" s="131"/>
      <c r="J1453" s="131"/>
      <c r="K1453" s="131"/>
      <c r="L1453" s="131"/>
      <c r="M1453" s="131"/>
      <c r="N1453" s="131"/>
      <c r="O1453" s="144">
        <v>40</v>
      </c>
      <c r="P1453" s="144">
        <v>44</v>
      </c>
      <c r="Q1453" s="144">
        <f>ROUNDDOWN(P1453/4,0)</f>
        <v>11</v>
      </c>
      <c r="R1453" s="6">
        <f t="shared" si="256"/>
        <v>1616</v>
      </c>
    </row>
    <row r="1454" spans="1:18" s="39" customFormat="1" ht="18.600000000000001" customHeight="1">
      <c r="A1454" s="18"/>
      <c r="B1454" s="18"/>
      <c r="C1454" s="346"/>
      <c r="D1454" s="110" t="s">
        <v>1236</v>
      </c>
      <c r="E1454" s="130"/>
      <c r="F1454" s="131"/>
      <c r="G1454" s="131"/>
      <c r="H1454" s="131"/>
      <c r="I1454" s="131"/>
      <c r="J1454" s="131"/>
      <c r="K1454" s="131"/>
      <c r="L1454" s="131"/>
      <c r="M1454" s="131"/>
      <c r="N1454" s="131"/>
      <c r="O1454" s="144">
        <v>10</v>
      </c>
      <c r="P1454" s="144">
        <v>11</v>
      </c>
      <c r="Q1454" s="144">
        <v>3</v>
      </c>
      <c r="R1454" s="6">
        <f t="shared" si="256"/>
        <v>12</v>
      </c>
    </row>
    <row r="1455" spans="1:18" s="39" customFormat="1" ht="18.600000000000001" customHeight="1">
      <c r="A1455" s="18"/>
      <c r="B1455" s="18"/>
      <c r="C1455" s="346"/>
      <c r="D1455" s="110" t="s">
        <v>1237</v>
      </c>
      <c r="E1455" s="130"/>
      <c r="F1455" s="131"/>
      <c r="G1455" s="131"/>
      <c r="H1455" s="131"/>
      <c r="I1455" s="131"/>
      <c r="J1455" s="131"/>
      <c r="K1455" s="131"/>
      <c r="L1455" s="131"/>
      <c r="M1455" s="131"/>
      <c r="N1455" s="131"/>
      <c r="O1455" s="144">
        <v>10</v>
      </c>
      <c r="P1455" s="144">
        <v>11</v>
      </c>
      <c r="Q1455" s="144">
        <v>3</v>
      </c>
      <c r="R1455" s="6">
        <f t="shared" si="256"/>
        <v>20</v>
      </c>
    </row>
    <row r="1456" spans="1:18" s="39" customFormat="1" ht="18.600000000000001" customHeight="1">
      <c r="A1456" s="18"/>
      <c r="B1456" s="18"/>
      <c r="C1456" s="346"/>
      <c r="D1456" s="110" t="s">
        <v>1238</v>
      </c>
      <c r="E1456" s="130"/>
      <c r="F1456" s="131"/>
      <c r="G1456" s="131"/>
      <c r="H1456" s="131"/>
      <c r="I1456" s="131"/>
      <c r="J1456" s="131"/>
      <c r="K1456" s="131"/>
      <c r="L1456" s="131"/>
      <c r="M1456" s="131"/>
      <c r="N1456" s="131"/>
      <c r="O1456" s="144">
        <v>20</v>
      </c>
      <c r="P1456" s="144">
        <v>22</v>
      </c>
      <c r="Q1456" s="144">
        <f>ROUNDDOWN(P1456/4,0)</f>
        <v>5</v>
      </c>
      <c r="R1456" s="6">
        <f t="shared" ref="R1456:R1476" si="258">Q1450*4</f>
        <v>12</v>
      </c>
    </row>
    <row r="1457" spans="1:18" s="39" customFormat="1" ht="18.600000000000001" customHeight="1">
      <c r="A1457" s="18"/>
      <c r="B1457" s="18"/>
      <c r="C1457" s="346"/>
      <c r="D1457" s="110" t="s">
        <v>1239</v>
      </c>
      <c r="E1457" s="130"/>
      <c r="F1457" s="131"/>
      <c r="G1457" s="131"/>
      <c r="H1457" s="131"/>
      <c r="I1457" s="131"/>
      <c r="J1457" s="131"/>
      <c r="K1457" s="131"/>
      <c r="L1457" s="131"/>
      <c r="M1457" s="131"/>
      <c r="N1457" s="131"/>
      <c r="O1457" s="144">
        <v>60</v>
      </c>
      <c r="P1457" s="144">
        <v>66</v>
      </c>
      <c r="Q1457" s="144">
        <f>ROUNDDOWN(P1457/4,0)</f>
        <v>16</v>
      </c>
      <c r="R1457" s="6">
        <f t="shared" si="258"/>
        <v>20</v>
      </c>
    </row>
    <row r="1458" spans="1:18" s="39" customFormat="1" ht="18.600000000000001" customHeight="1">
      <c r="A1458" s="18"/>
      <c r="B1458" s="18"/>
      <c r="C1458" s="346"/>
      <c r="D1458" s="110" t="s">
        <v>1240</v>
      </c>
      <c r="E1458" s="130"/>
      <c r="F1458" s="131"/>
      <c r="G1458" s="131"/>
      <c r="H1458" s="131"/>
      <c r="I1458" s="131"/>
      <c r="J1458" s="131"/>
      <c r="K1458" s="131"/>
      <c r="L1458" s="131"/>
      <c r="M1458" s="131"/>
      <c r="N1458" s="131"/>
      <c r="O1458" s="144">
        <v>10</v>
      </c>
      <c r="P1458" s="144">
        <v>11</v>
      </c>
      <c r="Q1458" s="144">
        <v>3</v>
      </c>
      <c r="R1458" s="6">
        <f t="shared" si="258"/>
        <v>20</v>
      </c>
    </row>
    <row r="1459" spans="1:18" s="39" customFormat="1" ht="18.600000000000001" customHeight="1">
      <c r="A1459" s="18"/>
      <c r="B1459" s="18"/>
      <c r="C1459" s="346"/>
      <c r="D1459" s="110" t="s">
        <v>1241</v>
      </c>
      <c r="E1459" s="130"/>
      <c r="F1459" s="131"/>
      <c r="G1459" s="131"/>
      <c r="H1459" s="131"/>
      <c r="I1459" s="131"/>
      <c r="J1459" s="131"/>
      <c r="K1459" s="131"/>
      <c r="L1459" s="131"/>
      <c r="M1459" s="131"/>
      <c r="N1459" s="131"/>
      <c r="O1459" s="144">
        <v>10</v>
      </c>
      <c r="P1459" s="144">
        <v>11</v>
      </c>
      <c r="Q1459" s="144">
        <v>3</v>
      </c>
      <c r="R1459" s="6">
        <f t="shared" si="258"/>
        <v>44</v>
      </c>
    </row>
    <row r="1460" spans="1:18" s="39" customFormat="1" ht="18.600000000000001" customHeight="1">
      <c r="A1460" s="18"/>
      <c r="B1460" s="18"/>
      <c r="C1460" s="346"/>
      <c r="D1460" s="110" t="s">
        <v>1242</v>
      </c>
      <c r="E1460" s="130"/>
      <c r="F1460" s="131"/>
      <c r="G1460" s="131"/>
      <c r="H1460" s="131"/>
      <c r="I1460" s="131"/>
      <c r="J1460" s="131"/>
      <c r="K1460" s="131"/>
      <c r="L1460" s="131"/>
      <c r="M1460" s="131"/>
      <c r="N1460" s="131"/>
      <c r="O1460" s="144">
        <v>10</v>
      </c>
      <c r="P1460" s="144">
        <v>11</v>
      </c>
      <c r="Q1460" s="144">
        <v>3</v>
      </c>
      <c r="R1460" s="6">
        <f t="shared" si="258"/>
        <v>12</v>
      </c>
    </row>
    <row r="1461" spans="1:18" s="39" customFormat="1" ht="18" customHeight="1" thickBot="1">
      <c r="A1461" s="18"/>
      <c r="B1461" s="18"/>
      <c r="C1461" s="346"/>
      <c r="D1461" s="134" t="s">
        <v>1243</v>
      </c>
      <c r="E1461" s="135"/>
      <c r="F1461" s="136"/>
      <c r="G1461" s="136"/>
      <c r="H1461" s="136"/>
      <c r="I1461" s="136"/>
      <c r="J1461" s="136"/>
      <c r="K1461" s="136"/>
      <c r="L1461" s="136"/>
      <c r="M1461" s="136"/>
      <c r="N1461" s="136"/>
      <c r="O1461" s="144">
        <v>10</v>
      </c>
      <c r="P1461" s="144">
        <v>11</v>
      </c>
      <c r="Q1461" s="144">
        <v>3</v>
      </c>
      <c r="R1461" s="6">
        <f t="shared" si="258"/>
        <v>12</v>
      </c>
    </row>
    <row r="1462" spans="1:18" s="39" customFormat="1" ht="18.600000000000001" customHeight="1" thickBot="1">
      <c r="A1462" s="18"/>
      <c r="B1462" s="18"/>
      <c r="C1462" s="346"/>
      <c r="D1462" s="327" t="s">
        <v>18</v>
      </c>
      <c r="E1462" s="328"/>
      <c r="F1462" s="145"/>
      <c r="G1462" s="145"/>
      <c r="H1462" s="145"/>
      <c r="I1462" s="145"/>
      <c r="J1462" s="145"/>
      <c r="K1462" s="145"/>
      <c r="L1462" s="145"/>
      <c r="M1462" s="145"/>
      <c r="N1462" s="145"/>
      <c r="O1462" s="146">
        <f>SUM(O1448:O1461)</f>
        <v>260</v>
      </c>
      <c r="P1462" s="146">
        <v>286</v>
      </c>
      <c r="Q1462" s="146">
        <f>SUM(Q1448:Q1461)</f>
        <v>71</v>
      </c>
      <c r="R1462" s="6">
        <f t="shared" si="258"/>
        <v>20</v>
      </c>
    </row>
    <row r="1463" spans="1:18" s="39" customFormat="1" ht="18.600000000000001" customHeight="1">
      <c r="A1463" s="18"/>
      <c r="B1463" s="20"/>
      <c r="C1463" s="331" t="s">
        <v>1161</v>
      </c>
      <c r="D1463" s="324" t="s">
        <v>1225</v>
      </c>
      <c r="E1463" s="324"/>
      <c r="F1463" s="143"/>
      <c r="G1463" s="143"/>
      <c r="H1463" s="143"/>
      <c r="I1463" s="143"/>
      <c r="J1463" s="143"/>
      <c r="K1463" s="143"/>
      <c r="L1463" s="143"/>
      <c r="M1463" s="143"/>
      <c r="N1463" s="143"/>
      <c r="O1463" s="148">
        <v>10</v>
      </c>
      <c r="P1463" s="148">
        <v>11</v>
      </c>
      <c r="Q1463" s="148">
        <v>3</v>
      </c>
      <c r="R1463" s="6">
        <f t="shared" si="258"/>
        <v>64</v>
      </c>
    </row>
    <row r="1464" spans="1:18" s="39" customFormat="1" ht="18.600000000000001" customHeight="1">
      <c r="A1464" s="18"/>
      <c r="B1464" s="20"/>
      <c r="C1464" s="332"/>
      <c r="D1464" s="111" t="s">
        <v>1226</v>
      </c>
      <c r="E1464" s="111"/>
      <c r="F1464" s="131"/>
      <c r="G1464" s="131"/>
      <c r="H1464" s="131"/>
      <c r="I1464" s="131"/>
      <c r="J1464" s="131"/>
      <c r="K1464" s="131"/>
      <c r="L1464" s="131"/>
      <c r="M1464" s="131"/>
      <c r="N1464" s="131"/>
      <c r="O1464" s="149">
        <v>0</v>
      </c>
      <c r="P1464" s="149">
        <v>0</v>
      </c>
      <c r="Q1464" s="149">
        <f>ROUNDDOWN(P1464/4,0)</f>
        <v>0</v>
      </c>
      <c r="R1464" s="6">
        <f t="shared" si="258"/>
        <v>12</v>
      </c>
    </row>
    <row r="1465" spans="1:18" s="39" customFormat="1" ht="18.600000000000001" customHeight="1">
      <c r="A1465" s="18"/>
      <c r="B1465" s="20"/>
      <c r="C1465" s="332"/>
      <c r="D1465" s="110" t="s">
        <v>1227</v>
      </c>
      <c r="E1465" s="16"/>
      <c r="F1465" s="131"/>
      <c r="G1465" s="131"/>
      <c r="H1465" s="131"/>
      <c r="I1465" s="131"/>
      <c r="J1465" s="131"/>
      <c r="K1465" s="131"/>
      <c r="L1465" s="131"/>
      <c r="M1465" s="131"/>
      <c r="N1465" s="131"/>
      <c r="O1465" s="149">
        <v>10</v>
      </c>
      <c r="P1465" s="149">
        <v>11</v>
      </c>
      <c r="Q1465" s="149">
        <v>3</v>
      </c>
      <c r="R1465" s="6">
        <f t="shared" si="258"/>
        <v>12</v>
      </c>
    </row>
    <row r="1466" spans="1:18" s="39" customFormat="1" ht="18.600000000000001" customHeight="1">
      <c r="A1466" s="18"/>
      <c r="B1466" s="20"/>
      <c r="C1466" s="332"/>
      <c r="D1466" s="110" t="s">
        <v>1228</v>
      </c>
      <c r="E1466" s="16"/>
      <c r="F1466" s="131"/>
      <c r="G1466" s="131"/>
      <c r="H1466" s="131"/>
      <c r="I1466" s="131"/>
      <c r="J1466" s="131"/>
      <c r="K1466" s="131"/>
      <c r="L1466" s="131"/>
      <c r="M1466" s="131"/>
      <c r="N1466" s="131"/>
      <c r="O1466" s="149">
        <v>10</v>
      </c>
      <c r="P1466" s="149">
        <v>11</v>
      </c>
      <c r="Q1466" s="149">
        <v>3</v>
      </c>
      <c r="R1466" s="6">
        <f t="shared" si="258"/>
        <v>12</v>
      </c>
    </row>
    <row r="1467" spans="1:18" s="39" customFormat="1" ht="18.75" customHeight="1" thickBot="1">
      <c r="A1467" s="18"/>
      <c r="B1467" s="20"/>
      <c r="C1467" s="332"/>
      <c r="D1467" s="325" t="s">
        <v>1229</v>
      </c>
      <c r="E1467" s="326"/>
      <c r="F1467" s="131"/>
      <c r="G1467" s="131"/>
      <c r="H1467" s="131"/>
      <c r="I1467" s="131"/>
      <c r="J1467" s="131"/>
      <c r="K1467" s="131"/>
      <c r="L1467" s="131"/>
      <c r="M1467" s="131"/>
      <c r="N1467" s="131"/>
      <c r="O1467" s="149">
        <v>0</v>
      </c>
      <c r="P1467" s="149">
        <v>0</v>
      </c>
      <c r="Q1467" s="149">
        <f>ROUNDDOWN(P1467/4,0)</f>
        <v>0</v>
      </c>
      <c r="R1467" s="6">
        <f t="shared" si="258"/>
        <v>12</v>
      </c>
    </row>
    <row r="1468" spans="1:18" s="39" customFormat="1" ht="70.5" customHeight="1" thickBot="1">
      <c r="A1468" s="79" t="s">
        <v>1269</v>
      </c>
      <c r="B1468" s="187" t="s">
        <v>1270</v>
      </c>
      <c r="C1468" s="333"/>
      <c r="D1468" s="329" t="s">
        <v>18</v>
      </c>
      <c r="E1468" s="330"/>
      <c r="F1468" s="140"/>
      <c r="G1468" s="140"/>
      <c r="H1468" s="140"/>
      <c r="I1468" s="140"/>
      <c r="J1468" s="140"/>
      <c r="K1468" s="140"/>
      <c r="L1468" s="140"/>
      <c r="M1468" s="140"/>
      <c r="N1468" s="140"/>
      <c r="O1468" s="141">
        <v>30</v>
      </c>
      <c r="P1468" s="141">
        <v>30</v>
      </c>
      <c r="Q1468" s="141">
        <v>30</v>
      </c>
      <c r="R1468" s="6">
        <f t="shared" si="258"/>
        <v>284</v>
      </c>
    </row>
    <row r="1469" spans="1:18" s="39" customFormat="1" ht="18.75" customHeight="1">
      <c r="A1469" s="18"/>
      <c r="B1469" s="20"/>
      <c r="C1469" s="188"/>
      <c r="D1469" s="44"/>
      <c r="E1469" s="6"/>
      <c r="F1469" s="6"/>
      <c r="G1469" s="6"/>
      <c r="H1469" s="6"/>
      <c r="I1469" s="6"/>
      <c r="J1469" s="6"/>
      <c r="K1469" s="6"/>
      <c r="L1469" s="45"/>
      <c r="M1469" s="45"/>
      <c r="N1469" s="45"/>
      <c r="O1469" s="80"/>
      <c r="P1469" s="80"/>
      <c r="Q1469" s="80"/>
      <c r="R1469" s="6">
        <f t="shared" si="258"/>
        <v>12</v>
      </c>
    </row>
    <row r="1470" spans="1:18" s="39" customFormat="1" ht="18.75" customHeight="1">
      <c r="A1470" s="18"/>
      <c r="B1470" s="18"/>
      <c r="D1470" s="44"/>
      <c r="E1470" s="6"/>
      <c r="F1470" s="6"/>
      <c r="G1470" s="6"/>
      <c r="H1470" s="6"/>
      <c r="I1470" s="6"/>
      <c r="J1470" s="6"/>
      <c r="K1470" s="6"/>
      <c r="L1470" s="45"/>
      <c r="M1470" s="45"/>
      <c r="N1470" s="45"/>
      <c r="O1470" s="80"/>
      <c r="P1470" s="80"/>
      <c r="Q1470" s="80"/>
      <c r="R1470" s="6">
        <f t="shared" si="258"/>
        <v>0</v>
      </c>
    </row>
    <row r="1471" spans="1:18" s="39" customFormat="1" ht="18.75" customHeight="1">
      <c r="A1471" s="18"/>
      <c r="B1471" s="18"/>
      <c r="C1471" s="199" t="s">
        <v>1137</v>
      </c>
      <c r="D1471" s="185"/>
      <c r="E1471" s="186"/>
      <c r="F1471" s="71">
        <f t="shared" ref="F1471:N1471" si="259">F22+F40+F61+F73+F92+F103+F888+F122+F149+F172+F186+F203+F215+F230+F244+F135+F259+F276+F298+F313+F330+F338+F346+F361+F377+F416+F445+F466+F486+F497+F529+F559+F580+F591+F612+F630+F654+F673+F697+F730+F744+F756+F781+F800+F812+F834+F847+F863+F877+F905+F921+F935+F953+F971+F1010+F1023+F1044+F1057+F1078+F1092+F1117+F1129+F1155+F1168+F1184+F1193+F1223+F1235+F1253+F1281+F1292+F1309+F1324+F1343+F1356+F1373</f>
        <v>558</v>
      </c>
      <c r="G1471" s="71">
        <f t="shared" si="259"/>
        <v>5221</v>
      </c>
      <c r="H1471" s="71">
        <f t="shared" si="259"/>
        <v>378</v>
      </c>
      <c r="I1471" s="71">
        <f t="shared" si="259"/>
        <v>1735</v>
      </c>
      <c r="J1471" s="71">
        <f t="shared" si="259"/>
        <v>867</v>
      </c>
      <c r="K1471" s="71">
        <f t="shared" si="259"/>
        <v>7183</v>
      </c>
      <c r="L1471" s="71">
        <f t="shared" si="259"/>
        <v>243870</v>
      </c>
      <c r="M1471" s="71">
        <f t="shared" si="259"/>
        <v>37980</v>
      </c>
      <c r="N1471" s="71">
        <f t="shared" si="259"/>
        <v>23644</v>
      </c>
      <c r="O1471" s="159">
        <f>O22+O40+O61+O73+O92+O103+O888+O122+O149+O172+O186+O203+O215+O230+O244+O135+O259+O276+O298+O313+O330+O338+O346+O361+O377+O416+O445+O466+O486+O497+O529+O559+O580+O591+O612+O630+O654+O673+O697+O730+O744+O756+O781+O800+O812+O834+O847+O863+O877+O905+O921+O935+O953+O971+O1010+O1023+O1044+O1057+O1078+O1092+O1117+O1129+O1155+O1168+O1184+O1193+O1223+O1235+O1253+O1281+O1292+O1309+O1324+O1343+O1356+O1373+O1382+O1417+O1421+O1434+O1447+O1462+O1468</f>
        <v>366803</v>
      </c>
      <c r="P1471" s="71">
        <f>P22+P40+P61+P73+P92+P103+P122+P135+P149+P172+P186+P203+P215+P230+P244+P259+P276+P298+P313+P330+P338+P346+P361+P377+P416+P445+P466+P486+P497+P529+P559+P580+P591+P612+P630+P654+P673+P697+P730+P744+P756+P781+P800+P812+P834+P847+P863+P877+P888+P905+P921+P935+P953+P971+P1010+P1023+P1044+P1057+P1078+P1092+P1117+P1129+P1155+P1168+P1184+P1193+P1223+P1235+P1253+P1281+P1292+P1309+P1324+P1343+P1356+P1373+P1382+P1417+P1421+P1434+P1447+P1462+P1468</f>
        <v>399861.00000000006</v>
      </c>
      <c r="Q1471" s="159">
        <f>Q22+Q40+Q61+Q73+Q92+Q103+Q888+Q122+Q149+Q172+Q186+Q203+Q215+Q230+Q244+Q135+Q259+Q276+Q298+Q313+Q330+Q338+Q346+Q361+Q377+Q416+Q445+Q466+Q486+Q497+Q529+Q559+Q580+Q591+Q612+Q630+Q654+Q673+Q697+Q730+Q744+Q756+Q781+Q800+Q812+Q834+Q847+Q863+Q877+Q905+Q921+Q935+Q953+Q971+Q1010+Q1023+Q1044+Q1057+Q1078+Q1092+Q1117+Q1129+Q1155+Q1168+Q1184+Q1193+Q1223+Q1235+Q1253+Q1281+Q1292+Q1309+Q1324+Q1343+Q1356+Q1373+Q1382+Q1417+Q1421+Q1434+Q1447+Q1462+Q1468</f>
        <v>99812</v>
      </c>
      <c r="R1471" s="6">
        <f t="shared" si="258"/>
        <v>12</v>
      </c>
    </row>
    <row r="1472" spans="1:18" s="39" customFormat="1" ht="18.75" customHeight="1">
      <c r="A1472" s="18"/>
      <c r="B1472" s="18"/>
      <c r="D1472" s="44"/>
      <c r="E1472" s="6"/>
      <c r="F1472" s="6"/>
      <c r="G1472" s="6"/>
      <c r="H1472" s="6"/>
      <c r="I1472" s="6"/>
      <c r="J1472" s="6"/>
      <c r="K1472" s="6"/>
      <c r="L1472" s="45"/>
      <c r="M1472" s="45"/>
      <c r="N1472" s="45"/>
      <c r="O1472" s="80"/>
      <c r="P1472" s="80"/>
      <c r="Q1472" s="80"/>
      <c r="R1472" s="6">
        <f t="shared" si="258"/>
        <v>12</v>
      </c>
    </row>
    <row r="1473" spans="1:18" s="39" customFormat="1" ht="18.75" customHeight="1">
      <c r="A1473" s="18"/>
      <c r="B1473" s="20"/>
      <c r="C1473" s="45"/>
      <c r="D1473" s="189"/>
      <c r="E1473" s="189"/>
      <c r="F1473" s="87"/>
      <c r="G1473" s="87"/>
      <c r="H1473" s="87"/>
      <c r="I1473" s="87"/>
      <c r="J1473" s="87"/>
      <c r="K1473" s="87"/>
      <c r="L1473" s="87"/>
      <c r="M1473" s="87"/>
      <c r="N1473" s="87"/>
      <c r="O1473" s="87"/>
      <c r="P1473" s="87"/>
      <c r="Q1473" s="87"/>
      <c r="R1473" s="6">
        <f t="shared" si="258"/>
        <v>0</v>
      </c>
    </row>
    <row r="1474" spans="1:18" s="39" customFormat="1" ht="18.75" customHeight="1">
      <c r="A1474" s="18"/>
      <c r="B1474" s="20"/>
      <c r="C1474" s="45"/>
      <c r="D1474" s="192"/>
      <c r="E1474" s="193"/>
      <c r="F1474" s="194"/>
      <c r="G1474" s="195"/>
      <c r="H1474" s="82"/>
      <c r="I1474" s="82"/>
      <c r="J1474" s="82"/>
      <c r="K1474" s="82"/>
      <c r="L1474" s="83"/>
      <c r="M1474" s="83"/>
      <c r="N1474" s="83"/>
      <c r="O1474" s="84"/>
      <c r="P1474" s="84"/>
      <c r="Q1474" s="84"/>
      <c r="R1474" s="6">
        <f t="shared" si="258"/>
        <v>120</v>
      </c>
    </row>
    <row r="1475" spans="1:18" s="39" customFormat="1" ht="33.75" customHeight="1">
      <c r="A1475" s="18"/>
      <c r="B1475" s="20"/>
      <c r="C1475" s="45"/>
      <c r="D1475" s="192"/>
      <c r="E1475" s="196"/>
      <c r="F1475" s="6"/>
      <c r="G1475" s="6"/>
      <c r="H1475" s="6"/>
      <c r="I1475" s="6"/>
      <c r="J1475" s="6"/>
      <c r="K1475" s="6"/>
      <c r="L1475" s="45"/>
      <c r="M1475" s="45"/>
      <c r="N1475" s="45"/>
      <c r="O1475" s="80"/>
      <c r="P1475" s="80"/>
      <c r="Q1475" s="80"/>
      <c r="R1475" s="6">
        <f t="shared" si="258"/>
        <v>0</v>
      </c>
    </row>
    <row r="1476" spans="1:18" s="39" customFormat="1" ht="26.25" customHeight="1">
      <c r="C1476" s="5"/>
      <c r="D1476" s="192"/>
      <c r="E1476" s="196"/>
      <c r="F1476" s="6"/>
      <c r="G1476" s="6"/>
      <c r="H1476" s="6"/>
      <c r="I1476" s="6"/>
      <c r="J1476" s="6"/>
      <c r="K1476" s="6"/>
      <c r="L1476" s="45"/>
      <c r="M1476" s="45"/>
      <c r="N1476" s="45"/>
      <c r="O1476" s="80"/>
      <c r="P1476" s="80"/>
      <c r="Q1476" s="80"/>
      <c r="R1476" s="6">
        <f t="shared" si="258"/>
        <v>0</v>
      </c>
    </row>
    <row r="1477" spans="1:18" s="39" customFormat="1" ht="24" customHeight="1">
      <c r="C1477" s="5"/>
      <c r="D1477" s="192"/>
      <c r="E1477" s="196"/>
      <c r="F1477" s="6"/>
      <c r="G1477" s="6"/>
      <c r="H1477" s="6"/>
      <c r="I1477" s="6"/>
      <c r="J1477" s="6"/>
      <c r="K1477" s="6"/>
      <c r="L1477" s="45"/>
      <c r="M1477" s="45"/>
      <c r="N1477" s="45"/>
      <c r="O1477" s="80"/>
      <c r="P1477" s="80"/>
      <c r="Q1477" s="80"/>
    </row>
    <row r="1478" spans="1:18" s="39" customFormat="1" ht="39" customHeight="1">
      <c r="D1478" s="192"/>
      <c r="E1478" s="196"/>
      <c r="F1478" s="6"/>
      <c r="G1478" s="6"/>
      <c r="H1478" s="6"/>
      <c r="I1478" s="6"/>
      <c r="J1478" s="6"/>
      <c r="K1478" s="6"/>
      <c r="L1478" s="45"/>
      <c r="M1478" s="45"/>
      <c r="N1478" s="45"/>
      <c r="O1478" s="80"/>
      <c r="P1478" s="80"/>
      <c r="Q1478" s="80"/>
      <c r="R1478" s="160">
        <f>Q1471*4</f>
        <v>399248</v>
      </c>
    </row>
    <row r="1479" spans="1:18" s="39" customFormat="1" ht="39" customHeight="1">
      <c r="C1479" s="5"/>
      <c r="D1479" s="192"/>
      <c r="E1479" s="197"/>
      <c r="F1479" s="6"/>
      <c r="G1479" s="6"/>
      <c r="H1479" s="6"/>
      <c r="I1479" s="6"/>
      <c r="J1479" s="6"/>
      <c r="K1479" s="6"/>
      <c r="L1479" s="45"/>
      <c r="M1479" s="45"/>
      <c r="N1479" s="45"/>
      <c r="O1479" s="80"/>
      <c r="P1479" s="80"/>
      <c r="Q1479" s="80"/>
    </row>
    <row r="1480" spans="1:18" s="85" customFormat="1" ht="88.5" customHeight="1">
      <c r="C1480" s="189"/>
      <c r="D1480" s="190"/>
      <c r="E1480" s="191"/>
      <c r="F1480" s="6"/>
      <c r="G1480" s="6"/>
      <c r="H1480" s="6"/>
      <c r="I1480" s="6"/>
      <c r="J1480" s="6"/>
      <c r="K1480" s="6"/>
      <c r="L1480" s="45"/>
      <c r="M1480" s="45"/>
      <c r="N1480" s="45"/>
      <c r="O1480" s="80"/>
      <c r="P1480" s="80"/>
      <c r="Q1480" s="80"/>
    </row>
    <row r="1481" spans="1:18" s="39" customFormat="1" ht="71.25" customHeight="1">
      <c r="C1481" s="198"/>
      <c r="D1481" s="44"/>
      <c r="E1481" s="6"/>
      <c r="F1481" s="6"/>
      <c r="G1481" s="6"/>
      <c r="H1481" s="6"/>
      <c r="I1481" s="6"/>
      <c r="J1481" s="6"/>
      <c r="K1481" s="6"/>
      <c r="L1481" s="45"/>
      <c r="M1481" s="45"/>
      <c r="N1481" s="45"/>
      <c r="O1481" s="80"/>
      <c r="P1481" s="80"/>
      <c r="Q1481" s="80"/>
    </row>
    <row r="1482" spans="1:18" s="39" customFormat="1" ht="75.75" customHeight="1">
      <c r="C1482" s="1"/>
      <c r="D1482" s="44"/>
      <c r="E1482" s="6"/>
      <c r="F1482" s="6"/>
      <c r="G1482" s="6"/>
      <c r="H1482" s="6"/>
      <c r="I1482" s="6"/>
      <c r="J1482" s="6"/>
      <c r="K1482" s="6"/>
      <c r="L1482" s="45"/>
      <c r="M1482" s="45"/>
      <c r="N1482" s="45"/>
      <c r="O1482" s="80"/>
      <c r="P1482" s="80"/>
      <c r="Q1482" s="80"/>
    </row>
    <row r="1483" spans="1:18" s="39" customFormat="1" ht="75" customHeight="1">
      <c r="C1483" s="1"/>
      <c r="D1483" s="44"/>
      <c r="E1483" s="6"/>
      <c r="F1483" s="6"/>
      <c r="G1483" s="6"/>
      <c r="H1483" s="6"/>
      <c r="I1483" s="6"/>
      <c r="J1483" s="6"/>
      <c r="K1483" s="6"/>
      <c r="L1483" s="45"/>
      <c r="M1483" s="45"/>
      <c r="N1483" s="45"/>
      <c r="O1483" s="80"/>
      <c r="P1483" s="80"/>
      <c r="Q1483" s="80"/>
    </row>
    <row r="1484" spans="1:18" s="39" customFormat="1" ht="66.75" customHeight="1">
      <c r="C1484" s="1"/>
      <c r="D1484" s="44"/>
      <c r="E1484" s="6"/>
      <c r="F1484" s="6"/>
      <c r="G1484" s="6"/>
      <c r="H1484" s="6"/>
      <c r="I1484" s="6"/>
      <c r="J1484" s="6"/>
      <c r="K1484" s="6"/>
      <c r="L1484" s="45"/>
      <c r="M1484" s="45"/>
      <c r="N1484" s="45"/>
      <c r="O1484" s="80"/>
      <c r="P1484" s="80"/>
      <c r="Q1484" s="80"/>
    </row>
    <row r="1485" spans="1:18" s="39" customFormat="1" ht="77.25" customHeight="1">
      <c r="C1485" s="1"/>
      <c r="D1485" s="44"/>
      <c r="E1485" s="6"/>
      <c r="F1485" s="6"/>
      <c r="G1485" s="6"/>
      <c r="H1485" s="6"/>
      <c r="I1485" s="6"/>
      <c r="J1485" s="6"/>
      <c r="K1485" s="6"/>
      <c r="L1485" s="45"/>
      <c r="M1485" s="45"/>
      <c r="N1485" s="45"/>
      <c r="O1485" s="80"/>
      <c r="P1485" s="80"/>
      <c r="Q1485" s="80"/>
    </row>
    <row r="1486" spans="1:18" s="39" customFormat="1" ht="47.25" customHeight="1">
      <c r="C1486" s="1"/>
      <c r="D1486" s="44"/>
      <c r="E1486" s="6"/>
      <c r="F1486" s="6"/>
      <c r="G1486" s="6"/>
      <c r="H1486" s="6"/>
      <c r="I1486" s="6"/>
      <c r="J1486" s="6"/>
      <c r="K1486" s="6"/>
      <c r="L1486" s="45"/>
      <c r="M1486" s="45"/>
      <c r="N1486" s="45"/>
      <c r="O1486" s="80"/>
      <c r="P1486" s="80"/>
      <c r="Q1486" s="80"/>
    </row>
    <row r="1487" spans="1:18" s="39" customFormat="1" ht="60" customHeight="1">
      <c r="C1487" s="5"/>
      <c r="D1487" s="44"/>
      <c r="E1487" s="6"/>
      <c r="F1487" s="6"/>
      <c r="G1487" s="6"/>
      <c r="H1487" s="6"/>
      <c r="I1487" s="6"/>
      <c r="J1487" s="6"/>
      <c r="K1487" s="6"/>
      <c r="L1487" s="45"/>
      <c r="M1487" s="45"/>
      <c r="N1487" s="45"/>
      <c r="O1487" s="80"/>
      <c r="P1487" s="80"/>
      <c r="Q1487" s="80"/>
    </row>
    <row r="1488" spans="1:18" s="39" customFormat="1" ht="40.5" customHeight="1">
      <c r="C1488" s="5"/>
      <c r="D1488" s="44"/>
      <c r="E1488" s="6"/>
      <c r="F1488" s="6"/>
      <c r="G1488" s="6"/>
      <c r="H1488" s="6"/>
      <c r="I1488" s="6"/>
      <c r="J1488" s="6"/>
      <c r="K1488" s="6"/>
      <c r="L1488" s="45"/>
      <c r="M1488" s="45"/>
      <c r="N1488" s="45"/>
      <c r="O1488" s="80"/>
      <c r="P1488" s="80"/>
      <c r="Q1488" s="80"/>
    </row>
    <row r="1489" spans="3:17" s="39" customFormat="1" ht="18.75" customHeight="1">
      <c r="C1489" s="5"/>
      <c r="D1489" s="44"/>
      <c r="E1489" s="6"/>
      <c r="F1489" s="6"/>
      <c r="G1489" s="6"/>
      <c r="H1489" s="6"/>
      <c r="I1489" s="6"/>
      <c r="J1489" s="6"/>
      <c r="K1489" s="6"/>
      <c r="L1489" s="45"/>
      <c r="M1489" s="45"/>
      <c r="N1489" s="45"/>
      <c r="O1489" s="80"/>
      <c r="P1489" s="80"/>
      <c r="Q1489" s="80"/>
    </row>
    <row r="1490" spans="3:17" s="39" customFormat="1" ht="18.75" customHeight="1">
      <c r="C1490" s="5"/>
      <c r="D1490" s="44"/>
      <c r="E1490" s="6"/>
      <c r="F1490" s="6"/>
      <c r="G1490" s="6"/>
      <c r="H1490" s="6"/>
      <c r="I1490" s="6"/>
      <c r="J1490" s="6"/>
      <c r="K1490" s="6"/>
      <c r="L1490" s="45"/>
      <c r="M1490" s="45"/>
      <c r="N1490" s="45"/>
      <c r="O1490" s="80"/>
      <c r="P1490" s="80"/>
      <c r="Q1490" s="80"/>
    </row>
    <row r="1491" spans="3:17" s="39" customFormat="1" ht="18.75" customHeight="1" collapsed="1">
      <c r="C1491" s="5"/>
      <c r="D1491" s="44"/>
      <c r="E1491" s="6"/>
      <c r="F1491" s="6"/>
      <c r="G1491" s="6"/>
      <c r="H1491" s="6"/>
      <c r="I1491" s="6"/>
      <c r="J1491" s="6"/>
      <c r="K1491" s="6"/>
      <c r="L1491" s="45"/>
      <c r="M1491" s="45"/>
      <c r="N1491" s="45"/>
      <c r="O1491" s="80"/>
      <c r="P1491" s="80"/>
      <c r="Q1491" s="80"/>
    </row>
    <row r="1492" spans="3:17" s="39" customFormat="1" ht="18.75" customHeight="1">
      <c r="C1492" s="5"/>
      <c r="D1492" s="44"/>
      <c r="E1492" s="6"/>
      <c r="F1492" s="6"/>
      <c r="G1492" s="6"/>
      <c r="H1492" s="6"/>
      <c r="I1492" s="6"/>
      <c r="J1492" s="6"/>
      <c r="K1492" s="6"/>
      <c r="L1492" s="45"/>
      <c r="M1492" s="45"/>
      <c r="N1492" s="45"/>
      <c r="O1492" s="80"/>
      <c r="P1492" s="80"/>
      <c r="Q1492" s="80"/>
    </row>
    <row r="1493" spans="3:17" s="39" customFormat="1" ht="18" customHeight="1">
      <c r="C1493" s="5"/>
      <c r="D1493" s="44"/>
      <c r="E1493" s="6"/>
      <c r="F1493" s="6"/>
      <c r="G1493" s="6"/>
      <c r="H1493" s="6"/>
      <c r="I1493" s="6"/>
      <c r="J1493" s="6"/>
      <c r="K1493" s="6"/>
      <c r="L1493" s="45"/>
      <c r="M1493" s="45"/>
      <c r="N1493" s="45"/>
      <c r="O1493" s="80"/>
      <c r="P1493" s="80"/>
      <c r="Q1493" s="80"/>
    </row>
    <row r="1494" spans="3:17" s="39" customFormat="1" ht="18" customHeight="1">
      <c r="C1494" s="5"/>
      <c r="D1494" s="44"/>
      <c r="E1494" s="6"/>
      <c r="F1494" s="6"/>
      <c r="G1494" s="6"/>
      <c r="H1494" s="6"/>
      <c r="I1494" s="6"/>
      <c r="J1494" s="6"/>
      <c r="K1494" s="6"/>
      <c r="L1494" s="45"/>
      <c r="M1494" s="45"/>
      <c r="N1494" s="45"/>
      <c r="O1494" s="80"/>
      <c r="P1494" s="80"/>
      <c r="Q1494" s="80"/>
    </row>
    <row r="1495" spans="3:17" s="39" customFormat="1" ht="18.75" customHeight="1">
      <c r="C1495" s="5"/>
      <c r="D1495" s="44"/>
      <c r="E1495" s="6"/>
      <c r="F1495" s="6"/>
      <c r="G1495" s="6"/>
      <c r="H1495" s="6"/>
      <c r="I1495" s="6"/>
      <c r="J1495" s="6"/>
      <c r="K1495" s="6"/>
      <c r="L1495" s="45"/>
      <c r="M1495" s="45"/>
      <c r="N1495" s="45"/>
      <c r="O1495" s="80"/>
      <c r="P1495" s="80"/>
      <c r="Q1495" s="80"/>
    </row>
    <row r="1496" spans="3:17" s="39" customFormat="1" ht="18.75" customHeight="1">
      <c r="C1496" s="5"/>
      <c r="D1496" s="44"/>
      <c r="E1496" s="6"/>
      <c r="F1496" s="6"/>
      <c r="G1496" s="6"/>
      <c r="H1496" s="6"/>
      <c r="I1496" s="6"/>
      <c r="J1496" s="6"/>
      <c r="K1496" s="6"/>
      <c r="L1496" s="45"/>
      <c r="M1496" s="45"/>
      <c r="N1496" s="45"/>
      <c r="O1496" s="80"/>
      <c r="P1496" s="80"/>
      <c r="Q1496" s="80"/>
    </row>
    <row r="1497" spans="3:17" s="39" customFormat="1" ht="18.75" customHeight="1">
      <c r="C1497" s="5"/>
      <c r="D1497" s="44"/>
      <c r="E1497" s="6"/>
      <c r="F1497" s="6"/>
      <c r="G1497" s="6"/>
      <c r="H1497" s="6"/>
      <c r="I1497" s="6"/>
      <c r="J1497" s="6"/>
      <c r="K1497" s="6"/>
      <c r="L1497" s="45"/>
      <c r="M1497" s="45"/>
      <c r="N1497" s="45"/>
      <c r="O1497" s="80"/>
      <c r="P1497" s="80"/>
      <c r="Q1497" s="80"/>
    </row>
    <row r="1498" spans="3:17" s="39" customFormat="1" ht="18.75" customHeight="1">
      <c r="C1498" s="5"/>
      <c r="D1498" s="44"/>
      <c r="E1498" s="6"/>
      <c r="F1498" s="6"/>
      <c r="G1498" s="6"/>
      <c r="H1498" s="6"/>
      <c r="I1498" s="6"/>
      <c r="J1498" s="6"/>
      <c r="K1498" s="6"/>
      <c r="L1498" s="45"/>
      <c r="M1498" s="45"/>
      <c r="N1498" s="45"/>
      <c r="O1498" s="80"/>
      <c r="P1498" s="80"/>
      <c r="Q1498" s="80"/>
    </row>
    <row r="1499" spans="3:17" s="39" customFormat="1" ht="18.75" customHeight="1">
      <c r="C1499" s="5"/>
      <c r="D1499" s="44"/>
      <c r="E1499" s="6"/>
      <c r="F1499" s="6"/>
      <c r="G1499" s="6"/>
      <c r="H1499" s="6"/>
      <c r="I1499" s="6"/>
      <c r="J1499" s="6"/>
      <c r="K1499" s="6"/>
      <c r="L1499" s="45"/>
      <c r="M1499" s="45"/>
      <c r="N1499" s="45"/>
      <c r="O1499" s="80"/>
      <c r="P1499" s="80"/>
      <c r="Q1499" s="80"/>
    </row>
    <row r="1500" spans="3:17" s="39" customFormat="1" ht="18.75" customHeight="1">
      <c r="C1500" s="5"/>
      <c r="D1500" s="44"/>
      <c r="E1500" s="6"/>
      <c r="F1500" s="6"/>
      <c r="G1500" s="6"/>
      <c r="H1500" s="6"/>
      <c r="I1500" s="6"/>
      <c r="J1500" s="6"/>
      <c r="K1500" s="6"/>
      <c r="L1500" s="45"/>
      <c r="M1500" s="45"/>
      <c r="N1500" s="45"/>
      <c r="O1500" s="80"/>
      <c r="P1500" s="80"/>
      <c r="Q1500" s="80"/>
    </row>
    <row r="1501" spans="3:17" s="39" customFormat="1" ht="18.75" customHeight="1">
      <c r="C1501" s="5"/>
      <c r="D1501" s="44"/>
      <c r="E1501" s="6"/>
      <c r="F1501" s="6"/>
      <c r="G1501" s="6"/>
      <c r="H1501" s="6"/>
      <c r="I1501" s="6"/>
      <c r="J1501" s="6"/>
      <c r="K1501" s="6"/>
      <c r="L1501" s="45"/>
      <c r="M1501" s="45"/>
      <c r="N1501" s="45"/>
      <c r="O1501" s="80"/>
      <c r="P1501" s="80"/>
      <c r="Q1501" s="80"/>
    </row>
    <row r="1502" spans="3:17" s="39" customFormat="1" ht="18.75" customHeight="1">
      <c r="C1502" s="5"/>
      <c r="D1502" s="44"/>
      <c r="E1502" s="6"/>
      <c r="F1502" s="6"/>
      <c r="G1502" s="6"/>
      <c r="H1502" s="6"/>
      <c r="I1502" s="6"/>
      <c r="J1502" s="6"/>
      <c r="K1502" s="6"/>
      <c r="L1502" s="45"/>
      <c r="M1502" s="45"/>
      <c r="N1502" s="45"/>
      <c r="O1502" s="80"/>
      <c r="P1502" s="80"/>
      <c r="Q1502" s="80"/>
    </row>
    <row r="1503" spans="3:17" s="39" customFormat="1" ht="18.75" customHeight="1" collapsed="1">
      <c r="C1503" s="5"/>
      <c r="D1503" s="44"/>
      <c r="E1503" s="6"/>
      <c r="F1503" s="6"/>
      <c r="G1503" s="6"/>
      <c r="H1503" s="6"/>
      <c r="I1503" s="6"/>
      <c r="J1503" s="6"/>
      <c r="K1503" s="6"/>
      <c r="L1503" s="45"/>
      <c r="M1503" s="45"/>
      <c r="N1503" s="45"/>
      <c r="O1503" s="80"/>
      <c r="P1503" s="80"/>
      <c r="Q1503" s="80"/>
    </row>
    <row r="1504" spans="3:17" s="39" customFormat="1" ht="18.75" customHeight="1">
      <c r="C1504" s="5"/>
      <c r="D1504" s="44"/>
      <c r="E1504" s="6"/>
      <c r="F1504" s="6"/>
      <c r="G1504" s="6"/>
      <c r="H1504" s="6"/>
      <c r="I1504" s="6"/>
      <c r="J1504" s="6"/>
      <c r="K1504" s="6"/>
      <c r="L1504" s="45"/>
      <c r="M1504" s="45"/>
      <c r="N1504" s="45"/>
      <c r="O1504" s="80"/>
      <c r="P1504" s="80"/>
      <c r="Q1504" s="80"/>
    </row>
    <row r="1505" spans="3:17" s="39" customFormat="1" ht="18" customHeight="1">
      <c r="C1505" s="5"/>
      <c r="D1505" s="44"/>
      <c r="E1505" s="6"/>
      <c r="F1505" s="6"/>
      <c r="G1505" s="6"/>
      <c r="H1505" s="6"/>
      <c r="I1505" s="6"/>
      <c r="J1505" s="6"/>
      <c r="K1505" s="6"/>
      <c r="L1505" s="45"/>
      <c r="M1505" s="45"/>
      <c r="N1505" s="45"/>
      <c r="O1505" s="80"/>
      <c r="P1505" s="80"/>
      <c r="Q1505" s="80"/>
    </row>
    <row r="1506" spans="3:17" s="39" customFormat="1" ht="18" customHeight="1">
      <c r="C1506" s="5"/>
      <c r="D1506" s="44"/>
      <c r="E1506" s="6"/>
      <c r="F1506" s="6"/>
      <c r="G1506" s="6"/>
      <c r="H1506" s="6"/>
      <c r="I1506" s="6"/>
      <c r="J1506" s="6"/>
      <c r="K1506" s="6"/>
      <c r="L1506" s="45"/>
      <c r="M1506" s="45"/>
      <c r="N1506" s="45"/>
      <c r="O1506" s="80"/>
      <c r="P1506" s="80"/>
      <c r="Q1506" s="80"/>
    </row>
    <row r="1507" spans="3:17" ht="18.75" customHeight="1"/>
    <row r="1508" spans="3:17" ht="18.75" customHeight="1"/>
    <row r="1509" spans="3:17" ht="18.75" customHeight="1"/>
    <row r="1510" spans="3:17" ht="18.75" customHeight="1"/>
    <row r="1511" spans="3:17" ht="18.75" customHeight="1"/>
    <row r="1512" spans="3:17" ht="18.75" customHeight="1"/>
    <row r="1513" spans="3:17" ht="18.75" customHeight="1"/>
    <row r="1514" spans="3:17" ht="18.75" customHeight="1"/>
    <row r="1515" spans="3:17" ht="18.75" customHeight="1"/>
    <row r="1516" spans="3:17" ht="18.75" customHeight="1"/>
    <row r="1517" spans="3:17" ht="18.75" customHeight="1"/>
    <row r="1518" spans="3:17" ht="18.75" customHeight="1"/>
    <row r="1519" spans="3:17" ht="18.75" customHeight="1"/>
    <row r="1520" spans="3:17" ht="18.75" customHeight="1"/>
    <row r="1521" spans="3:17" ht="18.75" customHeight="1" collapsed="1"/>
    <row r="1522" spans="3:17" s="38" customFormat="1" ht="18" customHeight="1">
      <c r="C1522" s="5"/>
      <c r="D1522" s="44"/>
      <c r="E1522" s="6"/>
      <c r="F1522" s="6"/>
      <c r="G1522" s="6"/>
      <c r="H1522" s="6"/>
      <c r="I1522" s="6"/>
      <c r="J1522" s="6"/>
      <c r="K1522" s="6"/>
      <c r="L1522" s="45"/>
      <c r="M1522" s="45"/>
      <c r="N1522" s="45"/>
      <c r="O1522" s="80"/>
      <c r="P1522" s="80"/>
      <c r="Q1522" s="80"/>
    </row>
    <row r="1523" spans="3:17" s="38" customFormat="1" ht="18" customHeight="1">
      <c r="C1523" s="5"/>
      <c r="D1523" s="44"/>
      <c r="E1523" s="6"/>
      <c r="F1523" s="6"/>
      <c r="G1523" s="6"/>
      <c r="H1523" s="6"/>
      <c r="I1523" s="6"/>
      <c r="J1523" s="6"/>
      <c r="K1523" s="6"/>
      <c r="L1523" s="45"/>
      <c r="M1523" s="45"/>
      <c r="N1523" s="45"/>
      <c r="O1523" s="80"/>
      <c r="P1523" s="80"/>
      <c r="Q1523" s="80"/>
    </row>
    <row r="1524" spans="3:17" ht="18" customHeight="1"/>
    <row r="1525" spans="3:17" ht="18" customHeight="1"/>
    <row r="1526" spans="3:17" ht="18" customHeight="1"/>
    <row r="1527" spans="3:17" ht="18" customHeight="1"/>
    <row r="1528" spans="3:17" ht="18" customHeight="1"/>
    <row r="1529" spans="3:17" ht="18" customHeight="1"/>
    <row r="1530" spans="3:17" ht="18" customHeight="1"/>
    <row r="1531" spans="3:17" ht="18" customHeight="1"/>
    <row r="1532" spans="3:17" ht="18" customHeight="1"/>
    <row r="1533" spans="3:17" ht="18" customHeight="1"/>
    <row r="1534" spans="3:17" ht="18" customHeight="1"/>
    <row r="1535" spans="3:17" ht="18" customHeight="1"/>
    <row r="1536" spans="3:17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</sheetData>
  <mergeCells count="295">
    <mergeCell ref="D1080:Q1080"/>
    <mergeCell ref="D1249:Q1249"/>
    <mergeCell ref="D1251:Q1251"/>
    <mergeCell ref="D1255:Q1255"/>
    <mergeCell ref="D1273:Q1273"/>
    <mergeCell ref="D1279:Q1279"/>
    <mergeCell ref="D1283:Q1283"/>
    <mergeCell ref="D1290:Q1290"/>
    <mergeCell ref="D1294:Q1294"/>
    <mergeCell ref="D1237:Q1237"/>
    <mergeCell ref="D1150:Q1150"/>
    <mergeCell ref="D1153:Q1153"/>
    <mergeCell ref="D1157:Q1157"/>
    <mergeCell ref="D1166:Q1166"/>
    <mergeCell ref="D1170:Q1170"/>
    <mergeCell ref="D1180:Q1180"/>
    <mergeCell ref="D1182:Q1182"/>
    <mergeCell ref="D1186:Q1186"/>
    <mergeCell ref="D1191:Q1191"/>
    <mergeCell ref="D1127:Q1127"/>
    <mergeCell ref="D1131:Q1131"/>
    <mergeCell ref="D1304:Q1304"/>
    <mergeCell ref="D1371:Q1371"/>
    <mergeCell ref="D1374:Q1374"/>
    <mergeCell ref="D1383:Q1383"/>
    <mergeCell ref="D1307:Q1307"/>
    <mergeCell ref="D1311:Q1311"/>
    <mergeCell ref="D1322:Q1322"/>
    <mergeCell ref="D1326:Q1326"/>
    <mergeCell ref="D1339:Q1339"/>
    <mergeCell ref="D1341:Q1341"/>
    <mergeCell ref="D1345:Q1345"/>
    <mergeCell ref="D1354:Q1354"/>
    <mergeCell ref="D1358:Q1358"/>
    <mergeCell ref="D916:Q916"/>
    <mergeCell ref="D918:Q918"/>
    <mergeCell ref="D923:Q923"/>
    <mergeCell ref="D933:Q933"/>
    <mergeCell ref="D937:Q937"/>
    <mergeCell ref="D947:Q947"/>
    <mergeCell ref="D951:Q951"/>
    <mergeCell ref="A3:A4"/>
    <mergeCell ref="B3:B4"/>
    <mergeCell ref="D557:Q557"/>
    <mergeCell ref="D575:Q575"/>
    <mergeCell ref="D578:Q578"/>
    <mergeCell ref="D582:Q582"/>
    <mergeCell ref="D589:Q589"/>
    <mergeCell ref="D593:Q593"/>
    <mergeCell ref="D602:Q602"/>
    <mergeCell ref="D614:Q614"/>
    <mergeCell ref="D379:Q379"/>
    <mergeCell ref="D409:Q409"/>
    <mergeCell ref="D414:Q414"/>
    <mergeCell ref="D418:Q418"/>
    <mergeCell ref="D441:Q441"/>
    <mergeCell ref="D443:Q443"/>
    <mergeCell ref="D447:Q447"/>
    <mergeCell ref="P1418:P1420"/>
    <mergeCell ref="D727:Q727"/>
    <mergeCell ref="D732:Q732"/>
    <mergeCell ref="D742:Q742"/>
    <mergeCell ref="D746:Q746"/>
    <mergeCell ref="D754:Q754"/>
    <mergeCell ref="D758:Q758"/>
    <mergeCell ref="D777:Q777"/>
    <mergeCell ref="D779:Q779"/>
    <mergeCell ref="D783:Q783"/>
    <mergeCell ref="D795:Q795"/>
    <mergeCell ref="D798:Q798"/>
    <mergeCell ref="D802:Q802"/>
    <mergeCell ref="D810:Q810"/>
    <mergeCell ref="D814:Q814"/>
    <mergeCell ref="D828:Q828"/>
    <mergeCell ref="D832:Q832"/>
    <mergeCell ref="D836:Q836"/>
    <mergeCell ref="D845:Q845"/>
    <mergeCell ref="D849:Q849"/>
    <mergeCell ref="D861:Q861"/>
    <mergeCell ref="D865:Q865"/>
    <mergeCell ref="D875:Q875"/>
    <mergeCell ref="D879:Q879"/>
    <mergeCell ref="D462:Q462"/>
    <mergeCell ref="D464:Q464"/>
    <mergeCell ref="D468:Q468"/>
    <mergeCell ref="D484:Q484"/>
    <mergeCell ref="D488:Q488"/>
    <mergeCell ref="D495:Q495"/>
    <mergeCell ref="D499:Q499"/>
    <mergeCell ref="D522:Q522"/>
    <mergeCell ref="D526:Q526"/>
    <mergeCell ref="D336:Q336"/>
    <mergeCell ref="D340:Q340"/>
    <mergeCell ref="D344:Q344"/>
    <mergeCell ref="D348:Q348"/>
    <mergeCell ref="D357:Q357"/>
    <mergeCell ref="D359:Q359"/>
    <mergeCell ref="D363:Q363"/>
    <mergeCell ref="D372:Q372"/>
    <mergeCell ref="D375:Q375"/>
    <mergeCell ref="D278:Q278"/>
    <mergeCell ref="D294:Q294"/>
    <mergeCell ref="D296:Q296"/>
    <mergeCell ref="D300:Q300"/>
    <mergeCell ref="D311:Q311"/>
    <mergeCell ref="D315:Q315"/>
    <mergeCell ref="D332:Q332"/>
    <mergeCell ref="D325:Q325"/>
    <mergeCell ref="D328:Q328"/>
    <mergeCell ref="D232:Q232"/>
    <mergeCell ref="D240:Q240"/>
    <mergeCell ref="D242:Q242"/>
    <mergeCell ref="D246:Q246"/>
    <mergeCell ref="D254:Q254"/>
    <mergeCell ref="D257:Q257"/>
    <mergeCell ref="D261:Q261"/>
    <mergeCell ref="D272:Q272"/>
    <mergeCell ref="D274:Q274"/>
    <mergeCell ref="D133:Q133"/>
    <mergeCell ref="D129:Q129"/>
    <mergeCell ref="D137:Q137"/>
    <mergeCell ref="D143:Q143"/>
    <mergeCell ref="D147:Q147"/>
    <mergeCell ref="D151:Q151"/>
    <mergeCell ref="D163:Q163"/>
    <mergeCell ref="D170:Q170"/>
    <mergeCell ref="D174:Q174"/>
    <mergeCell ref="Q3:Q4"/>
    <mergeCell ref="Q1418:Q1420"/>
    <mergeCell ref="C1:Q2"/>
    <mergeCell ref="D6:Q6"/>
    <mergeCell ref="D13:Q13"/>
    <mergeCell ref="D20:Q20"/>
    <mergeCell ref="D24:Q24"/>
    <mergeCell ref="D33:Q33"/>
    <mergeCell ref="D38:Q38"/>
    <mergeCell ref="D42:Q42"/>
    <mergeCell ref="D59:Q59"/>
    <mergeCell ref="D63:Q63"/>
    <mergeCell ref="D71:Q71"/>
    <mergeCell ref="D75:Q75"/>
    <mergeCell ref="D87:Q87"/>
    <mergeCell ref="D90:Q90"/>
    <mergeCell ref="D94:Q94"/>
    <mergeCell ref="D101:Q101"/>
    <mergeCell ref="D105:Q105"/>
    <mergeCell ref="D118:Q118"/>
    <mergeCell ref="D120:Q120"/>
    <mergeCell ref="D124:Q124"/>
    <mergeCell ref="C889:C904"/>
    <mergeCell ref="C906:C920"/>
    <mergeCell ref="D1463:E1463"/>
    <mergeCell ref="D1467:E1467"/>
    <mergeCell ref="D1462:E1462"/>
    <mergeCell ref="D1468:E1468"/>
    <mergeCell ref="C1463:C1468"/>
    <mergeCell ref="O1418:O1420"/>
    <mergeCell ref="C1418:C1421"/>
    <mergeCell ref="D1447:E1447"/>
    <mergeCell ref="C1422:C1434"/>
    <mergeCell ref="C1435:C1447"/>
    <mergeCell ref="C1448:C1462"/>
    <mergeCell ref="C922:C934"/>
    <mergeCell ref="C936:C952"/>
    <mergeCell ref="C954:C970"/>
    <mergeCell ref="C972:C1009"/>
    <mergeCell ref="C1011:C1022"/>
    <mergeCell ref="C1024:C1043"/>
    <mergeCell ref="C1045:C1056"/>
    <mergeCell ref="C1310:C1323"/>
    <mergeCell ref="C1079:C1090"/>
    <mergeCell ref="C1093:C1116"/>
    <mergeCell ref="C1118:C1128"/>
    <mergeCell ref="C1130:C1154"/>
    <mergeCell ref="C1325:C1342"/>
    <mergeCell ref="C1344:C1355"/>
    <mergeCell ref="C1357:C1372"/>
    <mergeCell ref="C1185:C1192"/>
    <mergeCell ref="C1169:C1183"/>
    <mergeCell ref="C1156:C1167"/>
    <mergeCell ref="C1194:C1222"/>
    <mergeCell ref="C1224:C1234"/>
    <mergeCell ref="C1254:C1280"/>
    <mergeCell ref="C1282:C1291"/>
    <mergeCell ref="C1293:C1308"/>
    <mergeCell ref="C1236:C1252"/>
    <mergeCell ref="C731:C743"/>
    <mergeCell ref="C745:C755"/>
    <mergeCell ref="C757:C780"/>
    <mergeCell ref="C782:C799"/>
    <mergeCell ref="C801:C811"/>
    <mergeCell ref="C813:C833"/>
    <mergeCell ref="C835:C846"/>
    <mergeCell ref="C848:C862"/>
    <mergeCell ref="C864:C876"/>
    <mergeCell ref="C674:C696"/>
    <mergeCell ref="C698:C729"/>
    <mergeCell ref="C347:C360"/>
    <mergeCell ref="C362:C376"/>
    <mergeCell ref="C417:C444"/>
    <mergeCell ref="C446:C465"/>
    <mergeCell ref="C467:C485"/>
    <mergeCell ref="C487:C496"/>
    <mergeCell ref="C530:C558"/>
    <mergeCell ref="C631:C653"/>
    <mergeCell ref="C5:C21"/>
    <mergeCell ref="C23:C39"/>
    <mergeCell ref="C41:C60"/>
    <mergeCell ref="C74:C91"/>
    <mergeCell ref="C93:C102"/>
    <mergeCell ref="C104:C121"/>
    <mergeCell ref="C136:C148"/>
    <mergeCell ref="C150:C171"/>
    <mergeCell ref="C173:C185"/>
    <mergeCell ref="C187:C202"/>
    <mergeCell ref="C204:C214"/>
    <mergeCell ref="C216:C229"/>
    <mergeCell ref="C231:C243"/>
    <mergeCell ref="C123:C134"/>
    <mergeCell ref="C245:C258"/>
    <mergeCell ref="C260:C275"/>
    <mergeCell ref="C277:C297"/>
    <mergeCell ref="C299:C312"/>
    <mergeCell ref="C314:C329"/>
    <mergeCell ref="C331:C337"/>
    <mergeCell ref="C339:C345"/>
    <mergeCell ref="D1195:Q1195"/>
    <mergeCell ref="C3:C4"/>
    <mergeCell ref="D3:D4"/>
    <mergeCell ref="F3:L3"/>
    <mergeCell ref="M3:M4"/>
    <mergeCell ref="E3:E4"/>
    <mergeCell ref="P3:P4"/>
    <mergeCell ref="N3:N4"/>
    <mergeCell ref="O3:O4"/>
    <mergeCell ref="C878:C887"/>
    <mergeCell ref="C62:C72"/>
    <mergeCell ref="D184:Q184"/>
    <mergeCell ref="D188:Q188"/>
    <mergeCell ref="D201:Q201"/>
    <mergeCell ref="D205:Q205"/>
    <mergeCell ref="D213:Q213"/>
    <mergeCell ref="D217:Q217"/>
    <mergeCell ref="D228:Q228"/>
    <mergeCell ref="D626:Q626"/>
    <mergeCell ref="D628:Q628"/>
    <mergeCell ref="D632:Q632"/>
    <mergeCell ref="D650:Q650"/>
    <mergeCell ref="D652:Q652"/>
    <mergeCell ref="D656:Q656"/>
    <mergeCell ref="D671:Q671"/>
    <mergeCell ref="D1216:Q1216"/>
    <mergeCell ref="D1221:Q1221"/>
    <mergeCell ref="D1225:Q1225"/>
    <mergeCell ref="D1231:Q1231"/>
    <mergeCell ref="D1233:Q1233"/>
    <mergeCell ref="D675:Q675"/>
    <mergeCell ref="D695:Q695"/>
    <mergeCell ref="D699:Q699"/>
    <mergeCell ref="D721:Q721"/>
    <mergeCell ref="D886:Q886"/>
    <mergeCell ref="D890:Q890"/>
    <mergeCell ref="D900:Q900"/>
    <mergeCell ref="D903:Q903"/>
    <mergeCell ref="D907:Q907"/>
    <mergeCell ref="D1088:Q1088"/>
    <mergeCell ref="D1090:Q1090"/>
    <mergeCell ref="D1094:Q1094"/>
    <mergeCell ref="D1112:Q1112"/>
    <mergeCell ref="D1115:Q1115"/>
    <mergeCell ref="D1119:Q1119"/>
    <mergeCell ref="D531:Q531"/>
    <mergeCell ref="D551:Q551"/>
    <mergeCell ref="D1025:Q1025"/>
    <mergeCell ref="D1039:Q1039"/>
    <mergeCell ref="D1042:Q1042"/>
    <mergeCell ref="C1058:C1077"/>
    <mergeCell ref="D955:Q955"/>
    <mergeCell ref="D967:Q967"/>
    <mergeCell ref="D969:Q969"/>
    <mergeCell ref="D973:Q973"/>
    <mergeCell ref="D998:Q998"/>
    <mergeCell ref="D1008:Q1008"/>
    <mergeCell ref="D1012:Q1012"/>
    <mergeCell ref="D1021:Q1021"/>
    <mergeCell ref="D1046:Q1046"/>
    <mergeCell ref="D1055:Q1055"/>
    <mergeCell ref="D1059:Q1059"/>
    <mergeCell ref="D1074:Q1074"/>
    <mergeCell ref="D1076:Q1076"/>
    <mergeCell ref="C560:C579"/>
    <mergeCell ref="C581:C590"/>
    <mergeCell ref="C592:C611"/>
    <mergeCell ref="C613:C629"/>
    <mergeCell ref="C655:C672"/>
  </mergeCells>
  <printOptions horizontalCentered="1"/>
  <pageMargins left="0.82677165354330717" right="0.23622047244094491" top="0.59055118110236227" bottom="0.39370078740157483" header="0.23622047244094491" footer="0.15748031496062992"/>
  <pageSetup paperSize="9" scale="50" orientation="landscape" r:id="rId1"/>
  <headerFooter alignWithMargins="0">
    <oddFooter>&amp;Cหน้าที่ &amp;P จาก &amp;N</oddFooter>
  </headerFooter>
  <rowBreaks count="87" manualBreakCount="87">
    <brk id="22" min="2" max="20" man="1"/>
    <brk id="40" min="2" max="20" man="1"/>
    <brk id="61" max="16383" man="1"/>
    <brk id="73" max="16383" man="1"/>
    <brk id="92" max="16383" man="1"/>
    <brk id="103" max="16383" man="1"/>
    <brk id="122" max="16383" man="1"/>
    <brk id="135" max="16383" man="1"/>
    <brk id="149" max="16383" man="1"/>
    <brk id="172" max="16383" man="1"/>
    <brk id="186" max="16383" man="1"/>
    <brk id="203" max="16383" man="1"/>
    <brk id="215" max="16383" man="1"/>
    <brk id="230" max="16383" man="1"/>
    <brk id="244" max="16383" man="1"/>
    <brk id="259" max="16383" man="1"/>
    <brk id="276" max="16383" man="1"/>
    <brk id="298" max="16383" man="1"/>
    <brk id="313" max="16383" man="1"/>
    <brk id="330" max="16383" man="1"/>
    <brk id="338" max="16383" man="1"/>
    <brk id="346" max="16383" man="1"/>
    <brk id="361" max="16383" man="1"/>
    <brk id="377" min="2" max="20" man="1"/>
    <brk id="408" min="2" max="20" man="1"/>
    <brk id="416" max="16383" man="1"/>
    <brk id="445" max="16383" man="1"/>
    <brk id="466" max="16383" man="1"/>
    <brk id="486" max="16383" man="1"/>
    <brk id="497" max="16383" man="1"/>
    <brk id="529" max="16383" man="1"/>
    <brk id="550" max="16383" man="1"/>
    <brk id="559" max="16383" man="1"/>
    <brk id="580" max="16383" man="1"/>
    <brk id="591" min="2" max="20" man="1"/>
    <brk id="612" min="2" max="20" man="1"/>
    <brk id="630" max="16383" man="1"/>
    <brk id="654" max="16383" man="1"/>
    <brk id="673" max="16383" man="1"/>
    <brk id="697" max="16383" man="1"/>
    <brk id="720" max="16383" man="1"/>
    <brk id="730" max="16383" man="1"/>
    <brk id="744" max="16383" man="1"/>
    <brk id="756" min="2" max="20" man="1"/>
    <brk id="781" min="2" max="20" man="1"/>
    <brk id="800" max="16383" man="1"/>
    <brk id="812" max="16383" man="1"/>
    <brk id="834" max="16383" man="1"/>
    <brk id="847" max="16383" man="1"/>
    <brk id="863" max="16383" man="1"/>
    <brk id="877" max="16383" man="1"/>
    <brk id="888" max="16383" man="1"/>
    <brk id="905" max="16383" man="1"/>
    <brk id="921" max="16383" man="1"/>
    <brk id="935" max="16383" man="1"/>
    <brk id="953" max="16383" man="1"/>
    <brk id="971" max="16383" man="1"/>
    <brk id="997" min="2" max="20" man="1"/>
    <brk id="1010" max="16383" man="1"/>
    <brk id="1023" max="16383" man="1"/>
    <brk id="1044" max="16383" man="1"/>
    <brk id="1057" max="16383" man="1"/>
    <brk id="1078" max="16383" man="1"/>
    <brk id="1092" max="16383" man="1"/>
    <brk id="1117" max="16383" man="1"/>
    <brk id="1129" max="16383" man="1"/>
    <brk id="1155" max="16383" man="1"/>
    <brk id="1168" max="16383" man="1"/>
    <brk id="1184" max="16383" man="1"/>
    <brk id="1193" min="2" max="20" man="1"/>
    <brk id="1223" min="2" max="20" man="1"/>
    <brk id="1235" max="16383" man="1"/>
    <brk id="1253" max="16383" man="1"/>
    <brk id="1272" max="16383" man="1"/>
    <brk id="1281" max="16383" man="1"/>
    <brk id="1292" max="16383" man="1"/>
    <brk id="1309" max="16383" man="1"/>
    <brk id="1324" max="16383" man="1"/>
    <brk id="1343" max="16383" man="1"/>
    <brk id="1356" max="16383" man="1"/>
    <brk id="1373" min="2" max="20" man="1"/>
    <brk id="1382" min="2" max="20" man="1"/>
    <brk id="1417" min="2" max="20" man="1"/>
    <brk id="1447" min="2" max="20" man="1"/>
    <brk id="1491" max="16383" man="1"/>
    <brk id="1503" max="16383" man="1"/>
    <brk id="1521" max="16383" man="1"/>
  </rowBreaks>
  <colBreaks count="2" manualBreakCount="2">
    <brk id="2" max="1048575" man="1"/>
    <brk id="15" min="1468" max="1474" man="1"/>
  </colBreaks>
  <ignoredErrors>
    <ignoredError sqref="O1192 O603:O606 O607:O608 O609:O6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workbookViewId="0">
      <selection activeCell="I18" sqref="I18"/>
    </sheetView>
  </sheetViews>
  <sheetFormatPr defaultRowHeight="12.75"/>
  <cols>
    <col min="1" max="1" width="25.42578125" customWidth="1"/>
    <col min="2" max="2" width="13.5703125" customWidth="1"/>
    <col min="3" max="3" width="19.5703125" style="201" customWidth="1"/>
    <col min="4" max="4" width="9.140625" style="200"/>
  </cols>
  <sheetData>
    <row r="1" spans="1:5">
      <c r="A1" s="202" t="s">
        <v>1276</v>
      </c>
      <c r="B1" s="202" t="s">
        <v>8</v>
      </c>
      <c r="C1" s="203" t="s">
        <v>1277</v>
      </c>
      <c r="D1" s="202" t="s">
        <v>1278</v>
      </c>
      <c r="E1" s="208" t="s">
        <v>1283</v>
      </c>
    </row>
    <row r="2" spans="1:5">
      <c r="A2" s="204" t="s">
        <v>1164</v>
      </c>
      <c r="B2" s="204" t="s">
        <v>1140</v>
      </c>
      <c r="C2" s="205">
        <v>180</v>
      </c>
      <c r="D2" s="206" t="s">
        <v>1279</v>
      </c>
      <c r="E2" s="204"/>
    </row>
    <row r="3" spans="1:5">
      <c r="A3" s="204" t="s">
        <v>1172</v>
      </c>
      <c r="B3" s="204" t="s">
        <v>1187</v>
      </c>
      <c r="C3" s="205">
        <v>1800</v>
      </c>
      <c r="D3" s="206"/>
      <c r="E3" s="204"/>
    </row>
    <row r="4" spans="1:5">
      <c r="A4" s="204" t="s">
        <v>1112</v>
      </c>
      <c r="B4" s="204" t="s">
        <v>1140</v>
      </c>
      <c r="C4" s="205">
        <v>9500</v>
      </c>
      <c r="D4" s="206"/>
      <c r="E4" s="204"/>
    </row>
    <row r="5" spans="1:5">
      <c r="A5" s="204" t="s">
        <v>1186</v>
      </c>
      <c r="B5" s="204" t="s">
        <v>1193</v>
      </c>
      <c r="C5" s="205">
        <v>150</v>
      </c>
      <c r="D5" s="206"/>
      <c r="E5" s="204"/>
    </row>
    <row r="6" spans="1:5" ht="25.5">
      <c r="A6" s="207" t="s">
        <v>1280</v>
      </c>
      <c r="B6" s="204" t="s">
        <v>1140</v>
      </c>
      <c r="C6" s="205">
        <v>804</v>
      </c>
      <c r="D6" s="206"/>
      <c r="E6" s="204"/>
    </row>
    <row r="7" spans="1:5" ht="25.5">
      <c r="A7" s="207" t="s">
        <v>1281</v>
      </c>
      <c r="B7" s="204" t="s">
        <v>1262</v>
      </c>
      <c r="C7" s="205">
        <v>3500</v>
      </c>
      <c r="D7" s="206"/>
      <c r="E7" s="204"/>
    </row>
    <row r="8" spans="1:5">
      <c r="A8" s="204" t="s">
        <v>1096</v>
      </c>
      <c r="B8" s="204" t="s">
        <v>1142</v>
      </c>
      <c r="C8" s="205">
        <v>280</v>
      </c>
      <c r="D8" s="206" t="s">
        <v>1282</v>
      </c>
      <c r="E8" s="204"/>
    </row>
    <row r="9" spans="1:5">
      <c r="A9" s="204"/>
      <c r="B9" s="204"/>
      <c r="C9" s="205"/>
      <c r="D9" s="206"/>
      <c r="E9" s="204"/>
    </row>
    <row r="10" spans="1:5">
      <c r="A10" s="204"/>
      <c r="B10" s="204"/>
      <c r="C10" s="205"/>
      <c r="D10" s="206"/>
      <c r="E10" s="204"/>
    </row>
    <row r="11" spans="1:5">
      <c r="A11" s="204"/>
      <c r="B11" s="204"/>
      <c r="C11" s="205"/>
      <c r="D11" s="206"/>
      <c r="E11" s="204"/>
    </row>
    <row r="12" spans="1:5">
      <c r="A12" s="204"/>
      <c r="B12" s="204"/>
      <c r="C12" s="205"/>
      <c r="D12" s="206"/>
      <c r="E12" s="204"/>
    </row>
    <row r="13" spans="1:5">
      <c r="A13" s="204"/>
      <c r="B13" s="204"/>
      <c r="C13" s="205"/>
      <c r="D13" s="206"/>
      <c r="E13" s="204"/>
    </row>
    <row r="14" spans="1:5">
      <c r="A14" s="204"/>
      <c r="B14" s="204"/>
      <c r="C14" s="205"/>
      <c r="D14" s="206"/>
      <c r="E14" s="204"/>
    </row>
    <row r="15" spans="1:5">
      <c r="A15" s="204"/>
      <c r="B15" s="204"/>
      <c r="C15" s="205"/>
      <c r="D15" s="206"/>
      <c r="E15" s="204"/>
    </row>
    <row r="16" spans="1:5">
      <c r="A16" s="204"/>
      <c r="B16" s="204"/>
      <c r="C16" s="205"/>
      <c r="D16" s="206"/>
      <c r="E16" s="204"/>
    </row>
    <row r="17" spans="1:5">
      <c r="A17" s="204"/>
      <c r="B17" s="204"/>
      <c r="C17" s="205"/>
      <c r="D17" s="206"/>
      <c r="E17" s="204"/>
    </row>
    <row r="18" spans="1:5">
      <c r="A18" s="204"/>
      <c r="B18" s="204"/>
      <c r="C18" s="205"/>
      <c r="D18" s="206"/>
      <c r="E18" s="204"/>
    </row>
    <row r="19" spans="1:5">
      <c r="A19" s="204"/>
      <c r="B19" s="204"/>
      <c r="C19" s="205"/>
      <c r="D19" s="206"/>
      <c r="E19" s="204"/>
    </row>
    <row r="20" spans="1:5">
      <c r="A20" s="204"/>
      <c r="B20" s="204"/>
      <c r="C20" s="205"/>
      <c r="D20" s="206"/>
      <c r="E20" s="204"/>
    </row>
    <row r="21" spans="1:5">
      <c r="A21" s="204"/>
      <c r="B21" s="204"/>
      <c r="C21" s="205"/>
      <c r="D21" s="206"/>
      <c r="E21" s="204"/>
    </row>
    <row r="22" spans="1:5">
      <c r="A22" s="204"/>
      <c r="B22" s="204"/>
      <c r="C22" s="205"/>
      <c r="D22" s="206"/>
      <c r="E22" s="204"/>
    </row>
    <row r="23" spans="1:5">
      <c r="A23" s="204"/>
      <c r="B23" s="204"/>
      <c r="C23" s="205"/>
      <c r="D23" s="206"/>
      <c r="E23" s="204"/>
    </row>
    <row r="24" spans="1:5">
      <c r="A24" s="204"/>
      <c r="B24" s="204"/>
      <c r="C24" s="205"/>
      <c r="D24" s="206"/>
      <c r="E24" s="204"/>
    </row>
    <row r="25" spans="1:5">
      <c r="A25" s="204"/>
      <c r="B25" s="204"/>
      <c r="C25" s="205"/>
      <c r="D25" s="206"/>
      <c r="E25" s="204"/>
    </row>
    <row r="26" spans="1:5">
      <c r="A26" s="204"/>
      <c r="B26" s="204"/>
      <c r="C26" s="205"/>
      <c r="D26" s="206"/>
      <c r="E26" s="20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29"/>
  <sheetViews>
    <sheetView tabSelected="1" topLeftCell="B16" zoomScaleNormal="100" workbookViewId="0">
      <selection activeCell="E29" sqref="E29"/>
    </sheetView>
  </sheetViews>
  <sheetFormatPr defaultRowHeight="24"/>
  <cols>
    <col min="1" max="1" width="0" style="211" hidden="1" customWidth="1"/>
    <col min="2" max="2" width="10.7109375" style="211" customWidth="1"/>
    <col min="3" max="3" width="41" style="211" customWidth="1"/>
    <col min="4" max="4" width="35.28515625" style="211" customWidth="1"/>
    <col min="5" max="5" width="28.42578125" style="211" customWidth="1"/>
    <col min="6" max="16384" width="9.140625" style="211"/>
  </cols>
  <sheetData>
    <row r="1" spans="2:5" s="210" customFormat="1">
      <c r="B1" s="210" t="s">
        <v>1298</v>
      </c>
      <c r="E1" s="255" t="s">
        <v>1312</v>
      </c>
    </row>
    <row r="2" spans="2:5" ht="63.75" customHeight="1">
      <c r="B2" s="358" t="s">
        <v>1303</v>
      </c>
      <c r="C2" s="358"/>
      <c r="D2" s="358"/>
      <c r="E2" s="358"/>
    </row>
    <row r="3" spans="2:5" ht="39" customHeight="1" thickBot="1">
      <c r="B3" s="359" t="s">
        <v>1292</v>
      </c>
      <c r="C3" s="359"/>
      <c r="D3" s="359"/>
      <c r="E3" s="359"/>
    </row>
    <row r="4" spans="2:5" ht="46.5" customHeight="1" thickBot="1">
      <c r="B4" s="360" t="s">
        <v>1293</v>
      </c>
      <c r="C4" s="360" t="s">
        <v>1294</v>
      </c>
      <c r="D4" s="360" t="s">
        <v>1295</v>
      </c>
      <c r="E4" s="361" t="s">
        <v>1296</v>
      </c>
    </row>
    <row r="5" spans="2:5" ht="112.5" hidden="1" customHeight="1" thickBot="1">
      <c r="B5" s="360"/>
      <c r="C5" s="360"/>
      <c r="D5" s="360"/>
      <c r="E5" s="362"/>
    </row>
    <row r="6" spans="2:5" ht="24.75" customHeight="1">
      <c r="B6" s="212"/>
      <c r="C6" s="212"/>
      <c r="D6" s="212"/>
      <c r="E6" s="212"/>
    </row>
    <row r="7" spans="2:5" ht="24.75" customHeight="1">
      <c r="B7" s="213"/>
      <c r="C7" s="213"/>
      <c r="D7" s="213"/>
      <c r="E7" s="213"/>
    </row>
    <row r="8" spans="2:5" ht="24.75" customHeight="1">
      <c r="B8" s="213"/>
      <c r="C8" s="213"/>
      <c r="D8" s="213"/>
      <c r="E8" s="213"/>
    </row>
    <row r="9" spans="2:5" ht="24.75" customHeight="1">
      <c r="B9" s="213"/>
      <c r="C9" s="213"/>
      <c r="D9" s="213"/>
      <c r="E9" s="213"/>
    </row>
    <row r="10" spans="2:5" ht="24.75" customHeight="1">
      <c r="B10" s="213"/>
      <c r="C10" s="213"/>
      <c r="D10" s="213"/>
      <c r="E10" s="213"/>
    </row>
    <row r="11" spans="2:5" ht="18.75" customHeight="1">
      <c r="B11" s="213"/>
      <c r="C11" s="213"/>
      <c r="D11" s="213"/>
      <c r="E11" s="213"/>
    </row>
    <row r="12" spans="2:5" ht="24.75" customHeight="1">
      <c r="B12" s="213"/>
      <c r="C12" s="213"/>
      <c r="D12" s="213"/>
      <c r="E12" s="213"/>
    </row>
    <row r="13" spans="2:5" ht="24.75" customHeight="1">
      <c r="B13" s="213"/>
      <c r="C13" s="213"/>
      <c r="D13" s="213"/>
      <c r="E13" s="213"/>
    </row>
    <row r="14" spans="2:5" ht="24.75" customHeight="1">
      <c r="B14" s="213"/>
      <c r="C14" s="213"/>
      <c r="D14" s="213"/>
      <c r="E14" s="213"/>
    </row>
    <row r="15" spans="2:5" ht="24.75" customHeight="1">
      <c r="B15" s="213"/>
      <c r="C15" s="213"/>
      <c r="D15" s="213"/>
      <c r="E15" s="213"/>
    </row>
    <row r="16" spans="2:5" ht="24.75" customHeight="1">
      <c r="B16" s="213"/>
      <c r="C16" s="213"/>
      <c r="D16" s="213"/>
      <c r="E16" s="213"/>
    </row>
    <row r="17" spans="2:5" ht="24.75" customHeight="1">
      <c r="B17" s="213"/>
      <c r="C17" s="213"/>
      <c r="D17" s="213"/>
      <c r="E17" s="213"/>
    </row>
    <row r="18" spans="2:5" ht="24.75" customHeight="1">
      <c r="B18" s="213"/>
      <c r="C18" s="213"/>
      <c r="D18" s="213"/>
      <c r="E18" s="213"/>
    </row>
    <row r="19" spans="2:5" ht="24.75" customHeight="1">
      <c r="B19" s="213"/>
      <c r="C19" s="213"/>
      <c r="D19" s="213"/>
      <c r="E19" s="213"/>
    </row>
    <row r="20" spans="2:5" ht="24.75" customHeight="1">
      <c r="B20" s="213"/>
      <c r="C20" s="213"/>
      <c r="D20" s="213"/>
      <c r="E20" s="213"/>
    </row>
    <row r="21" spans="2:5" ht="24.75" customHeight="1">
      <c r="B21" s="213"/>
      <c r="C21" s="213"/>
      <c r="D21" s="213"/>
      <c r="E21" s="213"/>
    </row>
    <row r="22" spans="2:5" ht="24.75" customHeight="1">
      <c r="B22" s="213"/>
      <c r="C22" s="213"/>
      <c r="D22" s="213"/>
      <c r="E22" s="213"/>
    </row>
    <row r="23" spans="2:5" ht="24.75" customHeight="1">
      <c r="B23" s="213"/>
      <c r="C23" s="213"/>
      <c r="D23" s="213"/>
      <c r="E23" s="213"/>
    </row>
    <row r="24" spans="2:5" ht="24.75" customHeight="1">
      <c r="B24" s="213"/>
      <c r="C24" s="213"/>
      <c r="D24" s="213"/>
      <c r="E24" s="213"/>
    </row>
    <row r="25" spans="2:5" ht="24.75" customHeight="1" thickBot="1">
      <c r="B25" s="214"/>
      <c r="C25" s="214"/>
      <c r="D25" s="214"/>
      <c r="E25" s="214"/>
    </row>
    <row r="26" spans="2:5">
      <c r="D26" s="215"/>
      <c r="E26" s="215"/>
    </row>
    <row r="27" spans="2:5" ht="60" customHeight="1">
      <c r="B27" s="357" t="s">
        <v>1304</v>
      </c>
      <c r="C27" s="357"/>
      <c r="D27" s="357"/>
      <c r="E27" s="357"/>
    </row>
    <row r="29" spans="2:5">
      <c r="E29" s="216" t="s">
        <v>1314</v>
      </c>
    </row>
  </sheetData>
  <mergeCells count="7">
    <mergeCell ref="B27:E27"/>
    <mergeCell ref="B2:E2"/>
    <mergeCell ref="B3:E3"/>
    <mergeCell ref="B4:B5"/>
    <mergeCell ref="C4:C5"/>
    <mergeCell ref="D4:D5"/>
    <mergeCell ref="E4:E5"/>
  </mergeCells>
  <pageMargins left="0.51181102362204722" right="0.31496062992125984" top="0.74803149606299213" bottom="0.74803149606299213" header="0.31496062992125984" footer="0.31496062992125984"/>
  <pageSetup paperSize="9" scale="79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zoomScale="110" zoomScaleNormal="110" workbookViewId="0">
      <pane xSplit="4" ySplit="5" topLeftCell="E12" activePane="bottomRight" state="frozen"/>
      <selection pane="topRight" activeCell="G1" sqref="G1"/>
      <selection pane="bottomLeft" activeCell="A7" sqref="A7"/>
      <selection pane="bottomRight" activeCell="H1" sqref="H1"/>
    </sheetView>
  </sheetViews>
  <sheetFormatPr defaultRowHeight="24"/>
  <cols>
    <col min="1" max="1" width="15.28515625" style="209" customWidth="1"/>
    <col min="2" max="2" width="21.5703125" style="209" customWidth="1"/>
    <col min="3" max="3" width="12.85546875" style="209" customWidth="1"/>
    <col min="4" max="4" width="20" style="209" customWidth="1"/>
    <col min="5" max="5" width="22" style="209" customWidth="1"/>
    <col min="6" max="6" width="20.140625" style="209" customWidth="1"/>
    <col min="7" max="7" width="19.28515625" style="209" customWidth="1"/>
    <col min="8" max="8" width="15.7109375" style="209" customWidth="1"/>
    <col min="9" max="16384" width="9.140625" style="209"/>
  </cols>
  <sheetData>
    <row r="1" spans="1:9" s="224" customFormat="1" ht="33" customHeight="1">
      <c r="A1" s="367" t="s">
        <v>1310</v>
      </c>
      <c r="B1" s="367"/>
      <c r="C1" s="367"/>
      <c r="D1" s="367"/>
      <c r="E1" s="367"/>
      <c r="F1" s="367"/>
      <c r="G1" s="368"/>
      <c r="H1" s="255" t="s">
        <v>1313</v>
      </c>
    </row>
    <row r="2" spans="1:9" s="224" customFormat="1" ht="21" customHeight="1">
      <c r="B2" s="365" t="s">
        <v>1284</v>
      </c>
      <c r="C2" s="365"/>
      <c r="D2" s="365"/>
      <c r="E2" s="365"/>
      <c r="F2" s="365"/>
    </row>
    <row r="3" spans="1:9" s="224" customFormat="1" ht="7.5" customHeight="1">
      <c r="B3" s="225"/>
      <c r="C3" s="225"/>
      <c r="D3" s="225"/>
      <c r="E3" s="225"/>
      <c r="F3" s="225"/>
    </row>
    <row r="4" spans="1:9" ht="13.5" customHeight="1">
      <c r="A4" s="363" t="s">
        <v>6</v>
      </c>
      <c r="B4" s="366" t="s">
        <v>7</v>
      </c>
      <c r="C4" s="366" t="s">
        <v>8</v>
      </c>
      <c r="D4" s="366" t="s">
        <v>1285</v>
      </c>
      <c r="E4" s="366" t="s">
        <v>1288</v>
      </c>
      <c r="F4" s="366" t="s">
        <v>1289</v>
      </c>
      <c r="G4" s="364" t="s">
        <v>1290</v>
      </c>
      <c r="H4" s="364" t="s">
        <v>1283</v>
      </c>
      <c r="I4" s="226"/>
    </row>
    <row r="5" spans="1:9" ht="96" customHeight="1">
      <c r="A5" s="363"/>
      <c r="B5" s="366"/>
      <c r="C5" s="366"/>
      <c r="D5" s="366"/>
      <c r="E5" s="366"/>
      <c r="F5" s="366"/>
      <c r="G5" s="364"/>
      <c r="H5" s="364"/>
      <c r="I5" s="226"/>
    </row>
    <row r="6" spans="1:9" ht="21.75" customHeight="1">
      <c r="A6" s="217"/>
      <c r="B6" s="218"/>
      <c r="C6" s="219"/>
      <c r="D6" s="227"/>
      <c r="E6" s="227"/>
      <c r="F6" s="227"/>
      <c r="G6" s="220"/>
      <c r="H6" s="227"/>
    </row>
    <row r="7" spans="1:9" ht="21.75" customHeight="1">
      <c r="A7" s="217"/>
      <c r="B7" s="218"/>
      <c r="C7" s="221"/>
      <c r="D7" s="227"/>
      <c r="E7" s="227"/>
      <c r="F7" s="227"/>
      <c r="G7" s="220"/>
      <c r="H7" s="227"/>
    </row>
    <row r="8" spans="1:9" ht="21.75" customHeight="1">
      <c r="A8" s="217"/>
      <c r="B8" s="218"/>
      <c r="C8" s="221"/>
      <c r="D8" s="227"/>
      <c r="E8" s="227"/>
      <c r="F8" s="227"/>
      <c r="G8" s="220"/>
      <c r="H8" s="227"/>
    </row>
    <row r="9" spans="1:9" ht="21.75" customHeight="1">
      <c r="A9" s="217"/>
      <c r="B9" s="218"/>
      <c r="C9" s="221"/>
      <c r="D9" s="227"/>
      <c r="E9" s="227"/>
      <c r="F9" s="227"/>
      <c r="G9" s="220"/>
      <c r="H9" s="227"/>
    </row>
    <row r="10" spans="1:9" ht="21.75" customHeight="1">
      <c r="A10" s="222"/>
      <c r="B10" s="223"/>
      <c r="C10" s="221"/>
      <c r="D10" s="227"/>
      <c r="E10" s="227"/>
      <c r="F10" s="227"/>
      <c r="G10" s="220"/>
      <c r="H10" s="227"/>
    </row>
    <row r="11" spans="1:9" ht="21.75" customHeight="1">
      <c r="A11" s="222"/>
      <c r="B11" s="218"/>
      <c r="C11" s="221"/>
      <c r="D11" s="227"/>
      <c r="E11" s="227"/>
      <c r="F11" s="227"/>
      <c r="G11" s="220"/>
      <c r="H11" s="227"/>
    </row>
    <row r="12" spans="1:9" ht="21.75" customHeight="1">
      <c r="A12" s="222"/>
      <c r="B12" s="218"/>
      <c r="C12" s="221"/>
      <c r="D12" s="227"/>
      <c r="E12" s="227"/>
      <c r="F12" s="227"/>
      <c r="G12" s="220"/>
      <c r="H12" s="227"/>
    </row>
    <row r="13" spans="1:9" ht="21.75" customHeight="1">
      <c r="A13" s="222"/>
      <c r="B13" s="218"/>
      <c r="C13" s="221"/>
      <c r="D13" s="227"/>
      <c r="E13" s="227"/>
      <c r="F13" s="227"/>
      <c r="G13" s="220"/>
      <c r="H13" s="227"/>
    </row>
    <row r="15" spans="1:9">
      <c r="A15" s="228" t="s">
        <v>1283</v>
      </c>
    </row>
    <row r="16" spans="1:9">
      <c r="A16" s="229" t="s">
        <v>1305</v>
      </c>
    </row>
    <row r="17" spans="1:8">
      <c r="A17" s="229" t="s">
        <v>1291</v>
      </c>
    </row>
    <row r="18" spans="1:8">
      <c r="A18" s="229" t="s">
        <v>1306</v>
      </c>
    </row>
    <row r="19" spans="1:8">
      <c r="A19" s="229" t="s">
        <v>1297</v>
      </c>
    </row>
    <row r="20" spans="1:8">
      <c r="A20" s="230" t="s">
        <v>1287</v>
      </c>
    </row>
    <row r="21" spans="1:8">
      <c r="A21" s="230"/>
    </row>
    <row r="22" spans="1:8">
      <c r="H22" s="216" t="s">
        <v>1314</v>
      </c>
    </row>
  </sheetData>
  <mergeCells count="10">
    <mergeCell ref="A1:G1"/>
    <mergeCell ref="A4:A5"/>
    <mergeCell ref="G4:G5"/>
    <mergeCell ref="H4:H5"/>
    <mergeCell ref="B2:F2"/>
    <mergeCell ref="B4:B5"/>
    <mergeCell ref="C4:C5"/>
    <mergeCell ref="D4:D5"/>
    <mergeCell ref="E4:E5"/>
    <mergeCell ref="F4:F5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772D-7874-4C65-99F8-D8EF707C6D01}">
  <sheetPr>
    <tabColor rgb="FFFFFF00"/>
    <pageSetUpPr fitToPage="1"/>
  </sheetPr>
  <dimension ref="A1:I14"/>
  <sheetViews>
    <sheetView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5" sqref="G15"/>
    </sheetView>
  </sheetViews>
  <sheetFormatPr defaultColWidth="8.7109375" defaultRowHeight="24"/>
  <cols>
    <col min="1" max="1" width="8" style="232" customWidth="1"/>
    <col min="2" max="2" width="7.5703125" style="232" customWidth="1"/>
    <col min="3" max="3" width="21" style="233" customWidth="1"/>
    <col min="4" max="5" width="21.140625" style="233" customWidth="1"/>
    <col min="6" max="7" width="27.7109375" style="234" customWidth="1"/>
    <col min="8" max="8" width="18.5703125" style="233" customWidth="1"/>
    <col min="9" max="9" width="18.5703125" style="234" customWidth="1"/>
    <col min="10" max="16384" width="8.7109375" style="231"/>
  </cols>
  <sheetData>
    <row r="1" spans="1:9">
      <c r="A1" s="369" t="s">
        <v>1311</v>
      </c>
      <c r="B1" s="369"/>
      <c r="C1" s="369"/>
      <c r="D1" s="369"/>
      <c r="E1" s="369"/>
      <c r="F1" s="369"/>
      <c r="G1" s="369"/>
      <c r="H1" s="371"/>
      <c r="I1" s="255" t="s">
        <v>1315</v>
      </c>
    </row>
    <row r="2" spans="1:9" ht="7.5" customHeight="1">
      <c r="A2" s="254"/>
      <c r="B2" s="254"/>
      <c r="C2" s="254"/>
      <c r="D2" s="254"/>
      <c r="E2" s="254"/>
      <c r="F2" s="254"/>
      <c r="G2" s="254"/>
      <c r="H2" s="254"/>
      <c r="I2" s="254"/>
    </row>
    <row r="3" spans="1:9" ht="27.75" customHeight="1">
      <c r="A3" s="369" t="s">
        <v>1307</v>
      </c>
      <c r="B3" s="369"/>
      <c r="C3" s="369"/>
      <c r="D3" s="369"/>
      <c r="E3" s="369"/>
      <c r="F3" s="369"/>
      <c r="G3" s="369"/>
      <c r="H3" s="369"/>
      <c r="I3" s="369"/>
    </row>
    <row r="4" spans="1:9" ht="15.75" customHeight="1"/>
    <row r="5" spans="1:9" s="235" customFormat="1" ht="48">
      <c r="A5" s="246" t="s">
        <v>1299</v>
      </c>
      <c r="B5" s="246" t="s">
        <v>1286</v>
      </c>
      <c r="C5" s="247" t="s">
        <v>6</v>
      </c>
      <c r="D5" s="248" t="s">
        <v>1300</v>
      </c>
      <c r="E5" s="249" t="s">
        <v>1301</v>
      </c>
      <c r="F5" s="250" t="s">
        <v>1309</v>
      </c>
      <c r="G5" s="251" t="s">
        <v>1302</v>
      </c>
      <c r="H5" s="252" t="s">
        <v>1302</v>
      </c>
      <c r="I5" s="252" t="s">
        <v>1308</v>
      </c>
    </row>
    <row r="6" spans="1:9" ht="37.5" customHeight="1">
      <c r="A6" s="236"/>
      <c r="B6" s="236"/>
      <c r="C6" s="237"/>
      <c r="D6" s="238"/>
      <c r="E6" s="239"/>
      <c r="F6" s="240"/>
      <c r="G6" s="240"/>
      <c r="H6" s="237"/>
      <c r="I6" s="241"/>
    </row>
    <row r="7" spans="1:9" ht="37.5" customHeight="1">
      <c r="A7" s="236"/>
      <c r="B7" s="236"/>
      <c r="C7" s="237"/>
      <c r="D7" s="238"/>
      <c r="E7" s="239"/>
      <c r="F7" s="240"/>
      <c r="G7" s="240"/>
      <c r="H7" s="242"/>
      <c r="I7" s="241"/>
    </row>
    <row r="8" spans="1:9" ht="37.5" customHeight="1">
      <c r="A8" s="236"/>
      <c r="B8" s="236"/>
      <c r="C8" s="238"/>
      <c r="D8" s="238"/>
      <c r="E8" s="239"/>
      <c r="F8" s="240"/>
      <c r="G8" s="240"/>
      <c r="H8" s="242"/>
      <c r="I8" s="241"/>
    </row>
    <row r="9" spans="1:9" ht="37.5" customHeight="1">
      <c r="A9" s="236"/>
      <c r="B9" s="236"/>
      <c r="C9" s="237"/>
      <c r="D9" s="238"/>
      <c r="E9" s="238"/>
      <c r="F9" s="243"/>
      <c r="G9" s="243"/>
      <c r="H9" s="244"/>
      <c r="I9" s="241"/>
    </row>
    <row r="10" spans="1:9" ht="37.5" customHeight="1">
      <c r="A10" s="236"/>
      <c r="B10" s="236"/>
      <c r="C10" s="237"/>
      <c r="D10" s="238"/>
      <c r="E10" s="239"/>
      <c r="F10" s="240"/>
      <c r="G10" s="240"/>
      <c r="H10" s="237"/>
      <c r="I10" s="241"/>
    </row>
    <row r="11" spans="1:9" ht="37.5" customHeight="1">
      <c r="A11" s="236"/>
      <c r="B11" s="236"/>
      <c r="C11" s="237"/>
      <c r="D11" s="238"/>
      <c r="E11" s="239"/>
      <c r="F11" s="240"/>
      <c r="G11" s="240"/>
      <c r="H11" s="237"/>
      <c r="I11" s="241"/>
    </row>
    <row r="12" spans="1:9" s="245" customFormat="1" ht="37.5" customHeight="1">
      <c r="A12" s="370" t="s">
        <v>1137</v>
      </c>
      <c r="B12" s="370"/>
      <c r="C12" s="370"/>
      <c r="D12" s="370"/>
      <c r="E12" s="370"/>
      <c r="F12" s="253"/>
      <c r="G12" s="253"/>
      <c r="H12" s="253"/>
      <c r="I12" s="253"/>
    </row>
    <row r="14" spans="1:9">
      <c r="I14" s="216" t="s">
        <v>1314</v>
      </c>
    </row>
  </sheetData>
  <mergeCells count="3">
    <mergeCell ref="A3:I3"/>
    <mergeCell ref="A12:E12"/>
    <mergeCell ref="A1:H1"/>
  </mergeCells>
  <pageMargins left="0.18" right="0.15748031496063" top="0.74803149606299202" bottom="0.5" header="0.31496062992126" footer="0.26"/>
  <pageSetup paperSize="9" scale="57" fitToHeight="0" orientation="landscape" verticalDpi="360" r:id="rId1"/>
  <headerFooter>
    <oddFooter>&amp;C&amp;"TH SarabunPSK,Regular"&amp;12หน้าที่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กรุงเทพ</vt:lpstr>
      <vt:lpstr>Sheet3</vt:lpstr>
      <vt:lpstr>75จังหวัด_กทม.</vt:lpstr>
      <vt:lpstr>รพ.(กทม) ที่ให้มารับ vac เอง</vt:lpstr>
      <vt:lpstr>Report Flu HCW_รายบุคคล_form1</vt:lpstr>
      <vt:lpstr>Report Flu HCW_รายหน่วย_Form2</vt:lpstr>
      <vt:lpstr>Report Flu จนท.ราชทัณฑ์ _form3</vt:lpstr>
      <vt:lpstr>'75จังหวัด_กทม.'!Print_Area</vt:lpstr>
      <vt:lpstr>'Report Flu HCW_รายบุคคล_form1'!Print_Area</vt:lpstr>
      <vt:lpstr>กรุงเทพ!Print_Area</vt:lpstr>
      <vt:lpstr>'75จังหวัด_กทม.'!Print_Titles</vt:lpstr>
      <vt:lpstr>กรุงเทพ!Print_Titles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EPI_0419.1</cp:lastModifiedBy>
  <cp:lastPrinted>2020-04-01T09:12:31Z</cp:lastPrinted>
  <dcterms:created xsi:type="dcterms:W3CDTF">2012-09-20T08:17:08Z</dcterms:created>
  <dcterms:modified xsi:type="dcterms:W3CDTF">2025-02-13T04:16:13Z</dcterms:modified>
</cp:coreProperties>
</file>